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9440" windowHeight="13140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2" i="1" l="1"/>
  <c r="D41" i="1" l="1"/>
  <c r="M60" i="1" l="1"/>
  <c r="N53" i="1"/>
  <c r="N51" i="1"/>
  <c r="N50" i="1"/>
  <c r="N60" i="1" l="1"/>
  <c r="H60" i="1"/>
  <c r="H62" i="1" s="1"/>
  <c r="F62" i="1" l="1"/>
  <c r="G52" i="1" l="1"/>
  <c r="G54" i="1"/>
  <c r="G55" i="1"/>
  <c r="G56" i="1"/>
  <c r="G57" i="1"/>
  <c r="G58" i="1"/>
  <c r="N52" i="1" l="1"/>
  <c r="H52" i="1" s="1"/>
  <c r="N54" i="1"/>
  <c r="H54" i="1" s="1"/>
  <c r="N55" i="1"/>
  <c r="H59" i="1"/>
  <c r="I61" i="1"/>
  <c r="J61" i="1"/>
  <c r="K61" i="1"/>
  <c r="L61" i="1"/>
  <c r="L62" i="1" s="1"/>
  <c r="G53" i="1"/>
  <c r="G51" i="1"/>
  <c r="G50" i="1" l="1"/>
  <c r="G62" i="1"/>
  <c r="H51" i="1"/>
  <c r="H50" i="1"/>
  <c r="H53" i="1"/>
  <c r="M62" i="1"/>
  <c r="J60" i="1"/>
  <c r="J62" i="1" s="1"/>
  <c r="N62" i="1" l="1"/>
  <c r="I60" i="1"/>
  <c r="I62" i="1" s="1"/>
  <c r="K60" i="1" l="1"/>
  <c r="K62" i="1" s="1"/>
</calcChain>
</file>

<file path=xl/sharedStrings.xml><?xml version="1.0" encoding="utf-8"?>
<sst xmlns="http://schemas.openxmlformats.org/spreadsheetml/2006/main" count="211" uniqueCount="148">
  <si>
    <t>Наименование</t>
  </si>
  <si>
    <t>Основание для разработки программы</t>
  </si>
  <si>
    <t>Заказчик и исполнитель программы</t>
  </si>
  <si>
    <t>Цели программы</t>
  </si>
  <si>
    <t>Задачи программы</t>
  </si>
  <si>
    <t>№  п/п</t>
  </si>
  <si>
    <t>1.</t>
  </si>
  <si>
    <t>Наименование мероприятий</t>
  </si>
  <si>
    <t>КБК</t>
  </si>
  <si>
    <t>Ожидаемый результат в натуральных показателях</t>
  </si>
  <si>
    <t>1 кв.</t>
  </si>
  <si>
    <t>2 кв.</t>
  </si>
  <si>
    <t>3 кв.</t>
  </si>
  <si>
    <t xml:space="preserve"> 4 кв.</t>
  </si>
  <si>
    <t>2.</t>
  </si>
  <si>
    <t>ВСЕГО по программе</t>
  </si>
  <si>
    <t xml:space="preserve">Формирование мотивации у жителей к занятиям физической культурой и спортом и создание условий для реализации существующих и возникающих потребностей к данным занятиям и здоровому образу жизни;
Сохранение и укрепление физического и психического здоровья людей, увеличение количества жителей МО МО Озеро Долгое регулярно занимающихся физической культурой и спортом;
Популяризация физической культуры и спорта среди различных групп населения;
Развитие массового спорта, физкультурно-спортивного движения среди граждан Муниципального образования;
Организация и проведение муниципальных официальных физкультурных мероприятий, физкультурно-оздоровительных мероприятий и спортивных мероприятий, а также организация физкультурно-спортивной работы на территории округа.
</t>
  </si>
  <si>
    <t>968 11 01 79508 00 241 244 226</t>
  </si>
  <si>
    <t>3.</t>
  </si>
  <si>
    <t>968 11 02 79 508 00 241 244 226</t>
  </si>
  <si>
    <t>Организация и проведение спортивных соревнований среди жителей, занимающихся в оздоровительной группе физического воспитания на озеро Долгое</t>
  </si>
  <si>
    <t>968 11 01 79 508 00 241 244 226</t>
  </si>
  <si>
    <t>июнь</t>
  </si>
  <si>
    <t>август</t>
  </si>
  <si>
    <t>ноябрь</t>
  </si>
  <si>
    <t>февраль-март</t>
  </si>
  <si>
    <t>Организация и проведение спортивно-праздничного мероприятия "Веселое путешествие"</t>
  </si>
  <si>
    <t>Перечень подпрограмм (при их наличии)</t>
  </si>
  <si>
    <t>Целевые показатели ( индикаторы)</t>
  </si>
  <si>
    <t>Сроки и этапы реализации</t>
  </si>
  <si>
    <t xml:space="preserve">Перечень основных мероприятий муниципальной программы
</t>
  </si>
  <si>
    <t>_</t>
  </si>
  <si>
    <t xml:space="preserve">Объемы и источники финансирования 
( с разбивкой по годам и видам источников)
</t>
  </si>
  <si>
    <t xml:space="preserve">Ожидаемые конечные результаты реализации программы </t>
  </si>
  <si>
    <t>Система организации контроля над реализацией муниципальной программы</t>
  </si>
  <si>
    <t>Контроль за реализацией муниципальной программы осуществляет: Местная Администрация МО МО Озеро Долгое</t>
  </si>
  <si>
    <t>Местная администрация Муниципального образования Муниципальный округ Озеро Долгое (организационный сектор)</t>
  </si>
  <si>
    <t xml:space="preserve">Создание условий, обеспечивающих возможность для жителей МО МО Озеро Долгое вести здоровый образ жизни, систематически заниматься физической культурой и спортом, получать доступ к развитой спортивной инфраструктуре, популяризация физической культуры и спорта среди различных групп населения.        </t>
  </si>
  <si>
    <r>
      <rPr>
        <b/>
        <sz val="11"/>
        <color theme="1"/>
        <rFont val="Times New Roman"/>
        <family val="1"/>
        <charset val="204"/>
      </rPr>
      <t>2.Цели и задачи программы</t>
    </r>
    <r>
      <rPr>
        <sz val="11"/>
        <color theme="1"/>
        <rFont val="Times New Roman"/>
        <family val="1"/>
        <charset val="204"/>
      </rPr>
      <t xml:space="preserve">
</t>
    </r>
    <r>
      <rPr>
        <b/>
        <sz val="11"/>
        <color theme="1"/>
        <rFont val="Times New Roman"/>
        <family val="1"/>
        <charset val="204"/>
      </rPr>
      <t>Цель программы:</t>
    </r>
    <r>
      <rPr>
        <sz val="11"/>
        <color theme="1"/>
        <rFont val="Times New Roman"/>
        <family val="1"/>
        <charset val="204"/>
      </rPr>
      <t xml:space="preserve">
Создание условий, обеспечивающих возможность для жителей МО МО Озеро Долгое вести здоровый образ жизни, систематически заниматься физической культурой и спортом, получать доступ к развитой спортивной инфраструктуре, популяризация физической культуры и спорта среди различных групп населения.        
</t>
    </r>
    <r>
      <rPr>
        <b/>
        <sz val="11"/>
        <color theme="1"/>
        <rFont val="Times New Roman"/>
        <family val="1"/>
        <charset val="204"/>
      </rPr>
      <t>Задачи программы:</t>
    </r>
    <r>
      <rPr>
        <sz val="11"/>
        <color theme="1"/>
        <rFont val="Times New Roman"/>
        <family val="1"/>
        <charset val="204"/>
      </rPr>
      <t xml:space="preserve">
Формирование мотивации у жителей к занятиям физической культурой и спортом и создание условий для реа-лизации существующих и возникающих потребностей к данным занятиям и здоровому образу жизни;
Сохранение и укрепление физического и психического здоровья людей, увеличение количества жителей МО МО Озеро Долгое регулярно занимающихся физической культурой и спортом;
Популяризация физической культуры и спорта среди различных групп населения;
Развитие массового спорта, физкультурно-спортивного движения среди граждан Муниципального образова-ния;
Организация и проведение муниципальных официальных физкультурных мероприятий, физкультурно-оздоровительных мероприятий и спортивных мероприятий, а также организация физкультурно-спортивной работы на территории округа.</t>
    </r>
  </si>
  <si>
    <t>Объём финансирования тыс.руб.)</t>
  </si>
  <si>
    <t>в т.ч. по годам</t>
  </si>
  <si>
    <t>на весь период реализации программы</t>
  </si>
  <si>
    <t>человек</t>
  </si>
  <si>
    <t>занятий</t>
  </si>
  <si>
    <t>январь-декабрь</t>
  </si>
  <si>
    <t>4</t>
  </si>
  <si>
    <t>5</t>
  </si>
  <si>
    <t>6</t>
  </si>
  <si>
    <t xml:space="preserve">4. Перечень мероприятий муниципальной программы </t>
  </si>
  <si>
    <t>Организация и проведение зимнего военно-спортивного слета для школьников, проживающих на территории округа</t>
  </si>
  <si>
    <t>Итого</t>
  </si>
  <si>
    <t>Расчет количества жителей, занимающихся на  внутридворовых спотривных площадках, оборудованных за счет средств МО</t>
  </si>
  <si>
    <t>Срок реализации (в соотв.с Кален.планом физ.и спорт. мероприятий МО)</t>
  </si>
  <si>
    <t>Организация и проведение турнира по волейболу среди жителей округа</t>
  </si>
  <si>
    <t>№ п/п</t>
  </si>
  <si>
    <t>Целевой показатель (наименование)</t>
  </si>
  <si>
    <t>Ед. измерения</t>
  </si>
  <si>
    <t>Значения целевых показателей (индикаторов)</t>
  </si>
  <si>
    <t>Отношение значения целевого показателя (индикатора) предшествующего года</t>
  </si>
  <si>
    <t>к отчётному</t>
  </si>
  <si>
    <t>Отношение значения целевого показателя (индикатора) предшествующего года к отчетному</t>
  </si>
  <si>
    <t>%</t>
  </si>
  <si>
    <t xml:space="preserve">   Количество выполненных Местной администрацией мероприятий по отношению к запланированному количеству  (%);
 Удельный вес населения Муниципального  образования, принявшего участие в мероприятиях  (%);
  Сумма средств местного бюджета Муниципального образования, направ-ленная в отчетном периоде на  проведение  мероприятий в области физической культуры и спорта в расчете на одного жителя.
</t>
  </si>
  <si>
    <t xml:space="preserve">удельный вес участников в к общему населению в %
</t>
  </si>
  <si>
    <t>6. .    Ожидаемые конечные результаты реализации программы</t>
  </si>
  <si>
    <t xml:space="preserve">Сведения о составе и значениях целевых показателей (индикаторов) программы </t>
  </si>
  <si>
    <t>Количество выполненных местной Администрацией мероприятий по отношению к запланированному количеству</t>
  </si>
  <si>
    <t>Удельный вес населения, принявшего участие в мероприятиях муниципального образования  в области физической культуры и спорта</t>
  </si>
  <si>
    <t>Сумма средств местного бюджета Муниципального образования, направленная в отчетном периоде на мероприятия в области физической культуры и спор-та в расчете на одного жителя</t>
  </si>
  <si>
    <t>руб.</t>
  </si>
  <si>
    <t>М. Новикова д. 3 корп. 1</t>
  </si>
  <si>
    <t>Пр. Авиаконструкторов д. 1 корп. 1</t>
  </si>
  <si>
    <t>Пр. Авиаконструкторов д. 6, д. 8 корп. 2, д. 10</t>
  </si>
  <si>
    <t>Пр. Авиаконструкторов д. 13 корп. 1 (во дворе)</t>
  </si>
  <si>
    <t>Пр. Авиаконструкторов д. 13 корп. 1 (Космос)</t>
  </si>
  <si>
    <t>Пр. Испытателей д. 24 корп. 1, пр. Сизова д. 14</t>
  </si>
  <si>
    <t>Пр. Испытателей д. 26 корп. 1</t>
  </si>
  <si>
    <t>Пр. Сизова д. 22 корп. 1</t>
  </si>
  <si>
    <t>Пр. Сизова д. 32 корп. 1</t>
  </si>
  <si>
    <t>Ул. Долгоозерная д. 1 корп. 1</t>
  </si>
  <si>
    <t>Ул. Ильюшина д. 15 корп. 1</t>
  </si>
  <si>
    <t>Ул. Уточкина д. 1 корп. 1</t>
  </si>
  <si>
    <t>Комендантский пр. д. 18 корп. 1</t>
  </si>
  <si>
    <t>Ул. Ольховая д. 20 корп. 1</t>
  </si>
  <si>
    <t>Ул. Маршала Новикова д. 6</t>
  </si>
  <si>
    <t xml:space="preserve">спорт. Оборудование, в т.ч. тренажеры </t>
  </si>
  <si>
    <t xml:space="preserve">тренажеры </t>
  </si>
  <si>
    <t xml:space="preserve"> тренажеры </t>
  </si>
  <si>
    <t>спорт. Оборудование</t>
  </si>
  <si>
    <t>Наличие спортивного оборудования</t>
  </si>
  <si>
    <t>Адрес</t>
  </si>
  <si>
    <t>площадь кв.м.</t>
  </si>
  <si>
    <t xml:space="preserve"> Увеличение удельного веса граждан принявших участие  в мероприятиях </t>
  </si>
  <si>
    <t>Формулировка частного критерия</t>
  </si>
  <si>
    <t>Значение весового коэффициента</t>
  </si>
  <si>
    <t>Градация</t>
  </si>
  <si>
    <t>Балльная оценка</t>
  </si>
  <si>
    <t>Выполнение плана программных мероприятий осуществлено в полном объеме</t>
  </si>
  <si>
    <t>План программных мероприятий выполнен не менее чем на 90%</t>
  </si>
  <si>
    <t>План программных мероприятий выполнен не менее чем на 70%</t>
  </si>
  <si>
    <t>План программных мероприятий выполнен не менее чем на 50%</t>
  </si>
  <si>
    <t>Фактическое выполнение плана программных мероприятий составляет от 30 до 50%</t>
  </si>
  <si>
    <t>План программных мероприятий выполнен не менее чем на 30%</t>
  </si>
  <si>
    <t>Выполнение плана мероприятий согласно утвержденной муниципальной программе (К1)</t>
  </si>
  <si>
    <t>Охват участников мероприятия не менее запланированного числа</t>
  </si>
  <si>
    <t>Отклонение (в сторону уменьшения) от плана охвата участников мероприятия не более 10%</t>
  </si>
  <si>
    <t>Отклонение (в сторону уменьшения) от плана охвата участников мероприятия не менее 10% и не более  30%</t>
  </si>
  <si>
    <t>Отклонение (в сторону уменьшения) от плана охвата участников мероприятия не менее  30% и не более 50%</t>
  </si>
  <si>
    <t>Отклонение (в сторону уменьшения) от плана охвата участников мероприятия более 50%</t>
  </si>
  <si>
    <t>Фактический охват программными мероприятиями  предполагаемых участников из целевой аудитории  от запланированного количества (К2), в %.</t>
  </si>
  <si>
    <t>Не менее 85%  от запланированных расходов</t>
  </si>
  <si>
    <t>Менее 85% от запланированных расходов</t>
  </si>
  <si>
    <t>Сумма средств местного бюджета Муниципального образования, направленная в отчетном периоде на  проведение  мероприятий в расчете на одного жителя (К3)</t>
  </si>
  <si>
    <t>Форма   контроля</t>
  </si>
  <si>
    <t>Периодичность</t>
  </si>
  <si>
    <t xml:space="preserve">Общий контроль исполнения </t>
  </si>
  <si>
    <t>ежеквартально</t>
  </si>
  <si>
    <t>Контроль  за ходом исполнения  Контрактов включает в себя организацию:
- приемки мероприятий,
- приемки отчетных документов,
-  подготовку распоряжений на оплату
- проведения экспертиз,
- подготовки отчетов по исполнению мероприятий</t>
  </si>
  <si>
    <t>По каждому мероприя-тию  в рамках исполне-ния Контрактов</t>
  </si>
  <si>
    <t>Контроль в форме камеральной проверки отчет-ности</t>
  </si>
  <si>
    <t>По мере поступления отчетности о выполнении  мероприятий</t>
  </si>
  <si>
    <t>Ответственный исполнитель, 
осуществляющий контроль</t>
  </si>
  <si>
    <t>Организационный сектор Местной администрации</t>
  </si>
  <si>
    <r>
      <rPr>
        <sz val="10"/>
        <rFont val="Times New Roman"/>
        <family val="1"/>
        <charset val="204"/>
      </rPr>
      <t>Закон Санкт-Петербурга от 23.09. 2009г. № 420-79 «Об организации местного самоуправления в Санкт-Петербурге» ст.10 п.2, пп 6.
- Федеральный закон от 04 декабря 2007 года № 329-ФЗ «О физической культуре и спорте в Российской Федерации» (ред. 29.07.2018 г.), Закон Санкт-Петербурга от 11.11.2009 г. № 532-105 «Об основах политики Санкт-Петербурга в области физической культуры и спорта» (ред. 18.07.18 г.)
- Постановление Местной администрации МО МО Озеро Долгое от 12.07.2016 года № 01-05/16  «Об утверждении «Положения об обеспечении условий для развития на территории Муниципального образования Муниципальный округ Озеро Долгое физической культуры и массового спорта, организации и проведения официальных физкультурных мероприятий, физкультурно-оздоровительных мероприятий и спортивных мероприятий Муниципального образования Муниципальный округ Озеро Долгое»                                                                                                                                                                     -Устав Муниципального образования Муниципальный округ Озеро Долгое.   - Постановление МА МО МО Озеро Долгое от 04.12.2018.№ 01-05/22 "О порядке разработки, реализации и оценки эффективности муниципальных программ в Муниципальном образовании Муниципальный токруг Озеро Долгое"</t>
    </r>
    <r>
      <rPr>
        <sz val="10"/>
        <color indexed="8"/>
        <rFont val="Times New Roman"/>
        <family val="1"/>
        <charset val="204"/>
      </rPr>
      <t xml:space="preserve">
</t>
    </r>
  </si>
  <si>
    <t>8.      Контроль реализации программы</t>
  </si>
  <si>
    <t xml:space="preserve">7. Оценка эффективности  программы </t>
  </si>
  <si>
    <t xml:space="preserve">УТВЕРЖДЕНО
Распоряжением МА МО МО Озеро Долгое 
от 0_____г № ________ Приложение № 5     
</t>
  </si>
  <si>
    <t xml:space="preserve">УТВЕРЖДЕНО
Распоряжением МА МО МО Озеро Долгое 
от ________г № _________ Приложение № 6     
</t>
  </si>
  <si>
    <t>по обеспечению условий для развития на территории 
Муниципального образования физической культуры и массового спорта, по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 Муниципальный округ Озеро Долгое на 2021-2022 год</t>
  </si>
  <si>
    <t>Срок реализации программы 2021-2022 годы без выделения на этапы её реализации</t>
  </si>
  <si>
    <r>
      <rPr>
        <b/>
        <sz val="11"/>
        <color theme="1"/>
        <rFont val="Times New Roman"/>
        <family val="1"/>
        <charset val="204"/>
      </rPr>
      <t>3. Сроки и этапы реализации Программы</t>
    </r>
    <r>
      <rPr>
        <sz val="11"/>
        <color theme="1"/>
        <rFont val="Times New Roman"/>
        <family val="1"/>
        <charset val="204"/>
      </rPr>
      <t xml:space="preserve">
Программа реализуется в течение 2021-2022 годов без выделения на этапы её реализации.</t>
    </r>
  </si>
  <si>
    <t xml:space="preserve">       Л.Н. Лебедева</t>
  </si>
  <si>
    <t xml:space="preserve">Организация и проведение оздоровительных занятий в группе для пожилых жетелей, проживающих на территории округа </t>
  </si>
  <si>
    <t>организация и проведение тематических конкурсов для жителей округа через систему "Интернет" и организация награждения победителей</t>
  </si>
  <si>
    <t>Организация и проведение весеннего военно-спортивного слета для несовершеннолетних граждан, проживающих на территории МО Озеро Долгое и обучающихся в ГБОУ, расположенных на территори округа</t>
  </si>
  <si>
    <t>4.</t>
  </si>
  <si>
    <t>в течение года</t>
  </si>
  <si>
    <t xml:space="preserve">Оценивая эффективность мероприятий, проводимых в рамках данной программы необходимо учитывать, что для подобных мероприятий характерна «запаздывающая» эффективность, когда результаты от того   или   иного  мероприятия  могут  появиться  только   через   несколько  лет.   В   целом результативность     реализации Программы измеряется
• увеличением числа граждан систематически занимающихся физической культурой и спортом и ведущих здоровый образ жизни, что в свою очередь приведет к снижению среднего количества дней временной нетрудоспособности, снижению количества пропусков учебных занятий, что будет способствовать качеству учебных и воспитательных процессов.
В дополнение к этим показателя оценка эффективности, оценка результативности реализации Программы осуществляется на основе использования системы объективных критериев, которые выступают в качестве оценочных показателей (индикаторов). Они представлены нравственно-духовными и количественными параметрами.
Нравственно-духовные параметры:
- повышение уровня профилактики заболеваний и укрепление здоровья населения округа, повышение уровня доступности занятиями физическими упражнениями и спортом. Возможность непрерывности физического воспитания различных возрастных групп граждан на всех этапах их жизнедеятельности.
Количественные параметры - это количество:
• граждан, принявших участие в спортивно-массовых и физкультурных мероприятиях - 480 человек;
• проведенных физкультурных занятий (занятиями в оздоровительной группе) – 40 занятий и пр.                                                                                                                                                                                 Оценка эффективности программы и контроль за ходом ее реализации производится на основании Порядка разработки, реализации и оценки эффективности муниципальных программ Муниципального образования Муниципальный округ Озеро Долгое  </t>
  </si>
  <si>
    <t>май</t>
  </si>
  <si>
    <r>
      <rPr>
        <b/>
        <sz val="11"/>
        <color theme="1"/>
        <rFont val="Times New Roman"/>
        <family val="1"/>
        <charset val="204"/>
      </rPr>
      <t>2022</t>
    </r>
    <r>
      <rPr>
        <sz val="11"/>
        <color theme="1"/>
        <rFont val="Times New Roman"/>
        <family val="1"/>
        <charset val="204"/>
      </rPr>
      <t xml:space="preserve"> (</t>
    </r>
    <r>
      <rPr>
        <i/>
        <sz val="9"/>
        <color theme="1"/>
        <rFont val="Times New Roman"/>
        <family val="1"/>
        <charset val="204"/>
      </rPr>
      <t>с учетом 
прогнозного
 ИПЦ 104%)</t>
    </r>
    <r>
      <rPr>
        <sz val="11"/>
        <color theme="1"/>
        <rFont val="Times New Roman"/>
        <family val="1"/>
        <charset val="204"/>
      </rPr>
      <t xml:space="preserve"> </t>
    </r>
  </si>
  <si>
    <t>Комендантский пр. д. 28 корп. 2</t>
  </si>
  <si>
    <r>
      <rPr>
        <b/>
        <sz val="11"/>
        <rFont val="Times New Roman"/>
        <family val="1"/>
        <charset val="204"/>
      </rPr>
      <t>1. Содержание проблемы и обоснование необходимости ее решения программным методом</t>
    </r>
    <r>
      <rPr>
        <sz val="11"/>
        <rFont val="Times New Roman"/>
        <family val="1"/>
        <charset val="204"/>
      </rPr>
      <t xml:space="preserve">
Проблема здорового образа жизни (в широком его понимании) занимает достойное место в иерархии причин сокращения продолжительности жизни и преждевременной смертности. 
Актуальность проблемы формирования здорового образа жизни обусловлена тем, что здоровье – одна из важнейших жизненных ценностей человека, залог его благополучия и долголетия. На современном этапе, когда в стране уровень продолжительности жизни людей сравнительно невелик, очень важно с раннего детства и до преклонного возраста прививать человеку понятие о здоровье, как о главной ценности в жизни человека, воспитывать в нем необходимость и важность сохранения здоровья в сильно нарушенной среде обитания человека. 
Для решения этой проблемы необходимо создание условий, ориентирующих население муниципального образования на здоровый образ жизни, в том числе на занятия физической культурой и массовым спортом, повышение интереса населения муниципального образования к занятиям физической культурой и спортом.
На территории муниципального образования по данным Территориального органа Федеральной службы государственной статистики по г. Санкт-Петербургу и Ленинградской области на 01.01.2020 года проживают 100744 человек, из них 85 430 человек - в возрасте от 6 до 64 лет - это та целевая аудитория, которую средствами и силами муниципального образования можно привлечь к систематическим занятиям физической культурой и массовым спортом.
Проблемой, которую решает муниципальное образование, является создание таких условий, чтобы для всех жителей муниципального образования была обеспечена возможность доступных территориально и бесплатных занятий физкультурой и спортом. 
По состоянию на 01.10.2020 на территории муниципального образования оборудованы следующие внутридворовые спортивные площадки:
</t>
    </r>
  </si>
  <si>
    <r>
      <t xml:space="preserve">Справочно:
Нормативная потребность населения округа во внутридворовых спортивных площадках.
Sср - средняя площадь условной внутридворовой спортивной площадки, кв. м.
С - емкость одной условной внутридворовой спортивной площадки, чел.
Норматив площади внутридворовой спортивной площадки на одного жителя составляет 0,1 кв. м.
К - количество человек (жителей округа от 6 до 64 лет)
N - Нормативная потребность количества внутридворовых спортивных площадок
М - общее количество внутридворовых спортивных площадок 
L - Количество внутридворовых спортивных площадок, требующих реконструкции
Ф - фактическое количество внутридворовых спортивных площадок с учетом требований ГОСТов 
О - фактическая обеспеченность населения округа внутридворовыми спортивными площадками, в % от нормативного количества
Sср = 4519,1/16 = 282,44 кв. м.
С = Sср/ 0,1 кв. м. / чел = 282,44/0,1 = 2 884 чел
N = К/С = </t>
    </r>
    <r>
      <rPr>
        <sz val="11"/>
        <rFont val="Times New Roman"/>
        <family val="1"/>
        <charset val="204"/>
      </rPr>
      <t>85430/</t>
    </r>
    <r>
      <rPr>
        <sz val="11"/>
        <color theme="1"/>
        <rFont val="Times New Roman"/>
        <family val="1"/>
        <charset val="204"/>
      </rPr>
      <t xml:space="preserve">2884 = 29 шт.
Ф = М - L = 16-0 = 16 шт.
О = Ф/ N *100 = 16/29 = 55,2% по состоянию на 01.10.2020 года.
Исходя из емкости одной условной внутридворовой спортивной площадки и количества площадок с учетом требований ГОСТов, рассчитывается количество жителей, занимающихся на внутридворовых спортивных площадках, оборудованных за счет средств муниципального образования - 2884х16 = 46144 человека.
Количество жителей возрастет при повышении фактической обеспеченности населения округа внутридворовыми спортивными площадками. 
</t>
    </r>
  </si>
  <si>
    <t>Муниципальная программа</t>
  </si>
  <si>
    <t xml:space="preserve">Муниципальная программа по  обеспечению условий для развития на территории Муниципального образования физической культуры и массового спорта, по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 Муниципальный округ Озеро Долгое на 2021-2022 год       </t>
  </si>
  <si>
    <r>
      <rPr>
        <b/>
        <sz val="11"/>
        <color indexed="8"/>
        <rFont val="Times New Roman"/>
        <family val="1"/>
        <charset val="204"/>
      </rPr>
      <t>5. Финасовое обеспечение реализации муниципальной программы</t>
    </r>
    <r>
      <rPr>
        <sz val="11"/>
        <color indexed="8"/>
        <rFont val="Times New Roman"/>
        <family val="1"/>
        <charset val="204"/>
      </rPr>
      <t xml:space="preserve">
 Источниками финансирования программы являются средства местного бюджета МО МО Озеро Долгое.
Объем финансирования Программы составляет 2244,0 тысяч рублей, в том числе:
объём финансирования на 2021 год 1100,0 тысяч рублей;
объём финансирования на 2022 год  1144,0 тысяч рублей.</t>
    </r>
  </si>
  <si>
    <r>
      <t xml:space="preserve"> -Объем финансирования программы 2244,0 тысяч рублей                                                              Объём финансирования на 2021 год </t>
    </r>
    <r>
      <rPr>
        <b/>
        <sz val="10"/>
        <color theme="1"/>
        <rFont val="Times New Roman"/>
        <family val="1"/>
        <charset val="204"/>
      </rPr>
      <t>- 1100</t>
    </r>
    <r>
      <rPr>
        <b/>
        <sz val="11"/>
        <color theme="1"/>
        <rFont val="Times New Roman"/>
        <family val="1"/>
        <charset val="204"/>
      </rPr>
      <t>,0 тысяч рублей</t>
    </r>
    <r>
      <rPr>
        <sz val="10"/>
        <color indexed="8"/>
        <rFont val="Times New Roman"/>
        <family val="1"/>
        <charset val="204"/>
      </rPr>
      <t xml:space="preserve">
Объём финансирования на 2022 год - 1144,0 тысяч рублей;
 - Источник финансирования – средства местного бюджета МО МО Озеро Долгое
</t>
    </r>
  </si>
  <si>
    <t>Главный специалист начальник организационного сектора МА МО МО Озеро Долгое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</si>
</sst>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rgb="FF00B05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49" fontId="5" fillId="0" borderId="2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left" vertical="top" wrapText="1" justifyLastLine="1" readingOrder="1"/>
    </xf>
    <xf numFmtId="49" fontId="12" fillId="0" borderId="2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left" vertical="top" wrapText="1" justifyLastLine="1" readingOrder="1"/>
    </xf>
    <xf numFmtId="49" fontId="5" fillId="0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top" wrapText="1" justifyLastLine="1" readingOrder="1"/>
    </xf>
    <xf numFmtId="0" fontId="12" fillId="0" borderId="2" xfId="0" applyFont="1" applyBorder="1" applyAlignment="1">
      <alignment horizontal="left" vertical="top" wrapText="1" readingOrder="1"/>
    </xf>
    <xf numFmtId="1" fontId="12" fillId="0" borderId="2" xfId="0" applyNumberFormat="1" applyFont="1" applyBorder="1" applyAlignment="1">
      <alignment horizontal="center" vertical="top" wrapText="1" justifyLastLine="1" readingOrder="1"/>
    </xf>
    <xf numFmtId="0" fontId="1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/>
    <xf numFmtId="0" fontId="9" fillId="0" borderId="2" xfId="0" applyFont="1" applyBorder="1" applyAlignment="1">
      <alignment horizontal="center" readingOrder="1"/>
    </xf>
    <xf numFmtId="0" fontId="6" fillId="0" borderId="2" xfId="0" applyFont="1" applyBorder="1"/>
    <xf numFmtId="0" fontId="15" fillId="0" borderId="2" xfId="0" applyFont="1" applyBorder="1" applyAlignment="1">
      <alignment horizontal="left" vertical="top" wrapText="1" readingOrder="1"/>
    </xf>
    <xf numFmtId="1" fontId="13" fillId="0" borderId="2" xfId="0" applyNumberFormat="1" applyFont="1" applyBorder="1" applyAlignment="1">
      <alignment horizontal="left" vertical="top" wrapText="1" justifyLastLine="1" readingOrder="1"/>
    </xf>
    <xf numFmtId="0" fontId="13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top" wrapText="1" readingOrder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top" wrapText="1" readingOrder="1"/>
    </xf>
    <xf numFmtId="1" fontId="14" fillId="0" borderId="2" xfId="0" applyNumberFormat="1" applyFont="1" applyBorder="1" applyAlignment="1">
      <alignment horizontal="left" vertical="top" wrapText="1" justifyLastLine="1" readingOrder="1"/>
    </xf>
    <xf numFmtId="164" fontId="1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 readingOrder="1"/>
    </xf>
    <xf numFmtId="1" fontId="5" fillId="0" borderId="2" xfId="0" applyNumberFormat="1" applyFont="1" applyBorder="1" applyAlignment="1">
      <alignment horizontal="left" vertical="top" wrapText="1" justifyLastLine="1" readingOrder="1"/>
    </xf>
    <xf numFmtId="0" fontId="0" fillId="0" borderId="0" xfId="0" applyAlignment="1">
      <alignment horizontal="center" vertical="center"/>
    </xf>
    <xf numFmtId="0" fontId="9" fillId="0" borderId="0" xfId="0" applyFont="1"/>
    <xf numFmtId="0" fontId="21" fillId="0" borderId="2" xfId="0" applyFont="1" applyBorder="1" applyAlignment="1">
      <alignment wrapText="1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0" fillId="2" borderId="0" xfId="0" applyFill="1"/>
    <xf numFmtId="0" fontId="7" fillId="0" borderId="2" xfId="0" applyFont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center" wrapText="1"/>
    </xf>
    <xf numFmtId="0" fontId="21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horizontal="left" wrapText="1"/>
    </xf>
    <xf numFmtId="0" fontId="22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top" wrapText="1"/>
    </xf>
    <xf numFmtId="0" fontId="24" fillId="2" borderId="1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9" fillId="0" borderId="3" xfId="0" applyFont="1" applyBorder="1" applyAlignment="1">
      <alignment horizontal="left" vertical="top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9" fillId="0" borderId="2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 wrapText="1"/>
    </xf>
    <xf numFmtId="0" fontId="0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>
      <alignment horizontal="left" vertical="center" wrapText="1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17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 readingOrder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2" fontId="4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abSelected="1" topLeftCell="A86" zoomScale="98" zoomScaleNormal="98" workbookViewId="0">
      <selection activeCell="A91" sqref="A91:N93"/>
    </sheetView>
  </sheetViews>
  <sheetFormatPr defaultRowHeight="15" x14ac:dyDescent="0.25"/>
  <cols>
    <col min="1" max="1" width="5.7109375" customWidth="1"/>
    <col min="2" max="2" width="48" customWidth="1"/>
    <col min="3" max="3" width="12.7109375" customWidth="1"/>
    <col min="4" max="4" width="9.7109375" customWidth="1"/>
    <col min="5" max="5" width="6.7109375" customWidth="1"/>
    <col min="6" max="6" width="7" customWidth="1"/>
    <col min="7" max="7" width="9.140625" style="2" customWidth="1"/>
    <col min="8" max="8" width="8.85546875" customWidth="1"/>
    <col min="9" max="9" width="7.28515625" hidden="1" customWidth="1"/>
    <col min="10" max="10" width="7" hidden="1" customWidth="1"/>
    <col min="11" max="11" width="7.140625" hidden="1" customWidth="1"/>
    <col min="12" max="12" width="2.7109375" hidden="1" customWidth="1"/>
    <col min="15" max="16" width="0" hidden="1" customWidth="1"/>
  </cols>
  <sheetData>
    <row r="1" spans="1:17" ht="10.5" customHeight="1" x14ac:dyDescent="0.25"/>
    <row r="2" spans="1:17" ht="65.25" customHeight="1" x14ac:dyDescent="0.25">
      <c r="B2" s="83" t="s">
        <v>126</v>
      </c>
      <c r="C2" s="83"/>
      <c r="D2" s="83"/>
      <c r="E2" s="83"/>
      <c r="F2" s="83" t="s">
        <v>127</v>
      </c>
      <c r="G2" s="83"/>
      <c r="H2" s="83"/>
      <c r="I2" s="83"/>
      <c r="J2" s="83"/>
      <c r="K2" s="83"/>
      <c r="L2" s="83"/>
      <c r="M2" s="83"/>
      <c r="N2" s="83"/>
    </row>
    <row r="3" spans="1:17" ht="13.5" customHeight="1" x14ac:dyDescent="0.25">
      <c r="A3" s="86" t="s">
        <v>143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7" ht="64.5" customHeight="1" x14ac:dyDescent="0.25">
      <c r="A4" s="89" t="s">
        <v>128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Q4" s="1"/>
    </row>
    <row r="5" spans="1:17" ht="70.150000000000006" customHeight="1" x14ac:dyDescent="0.25">
      <c r="A5" s="87" t="s">
        <v>0</v>
      </c>
      <c r="B5" s="88"/>
      <c r="C5" s="85" t="s">
        <v>144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7" ht="219" customHeight="1" x14ac:dyDescent="0.25">
      <c r="A6" s="77" t="s">
        <v>1</v>
      </c>
      <c r="B6" s="84"/>
      <c r="C6" s="85" t="s">
        <v>123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7" ht="34.15" customHeight="1" thickBot="1" x14ac:dyDescent="0.3">
      <c r="A7" s="77" t="s">
        <v>2</v>
      </c>
      <c r="B7" s="84"/>
      <c r="C7" s="77" t="s">
        <v>36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7" ht="55.9" customHeight="1" x14ac:dyDescent="0.25">
      <c r="A8" s="77" t="s">
        <v>3</v>
      </c>
      <c r="B8" s="84"/>
      <c r="C8" s="85" t="s">
        <v>37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25"/>
    </row>
    <row r="9" spans="1:17" ht="161.25" customHeight="1" thickBot="1" x14ac:dyDescent="0.3">
      <c r="A9" s="77" t="s">
        <v>4</v>
      </c>
      <c r="B9" s="84"/>
      <c r="C9" s="85" t="s">
        <v>16</v>
      </c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26"/>
    </row>
    <row r="10" spans="1:17" ht="19.149999999999999" customHeight="1" x14ac:dyDescent="0.25">
      <c r="A10" s="77" t="s">
        <v>27</v>
      </c>
      <c r="B10" s="77"/>
      <c r="C10" s="85" t="s">
        <v>31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</row>
    <row r="11" spans="1:17" ht="99" customHeight="1" x14ac:dyDescent="0.25">
      <c r="A11" s="77" t="s">
        <v>28</v>
      </c>
      <c r="B11" s="77"/>
      <c r="C11" s="85" t="s">
        <v>62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</row>
    <row r="12" spans="1:17" ht="31.9" customHeight="1" x14ac:dyDescent="0.25">
      <c r="A12" s="77" t="s">
        <v>29</v>
      </c>
      <c r="B12" s="84"/>
      <c r="C12" s="77" t="s">
        <v>129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</row>
    <row r="13" spans="1:17" s="2" customFormat="1" ht="31.9" customHeight="1" x14ac:dyDescent="0.25">
      <c r="A13" s="92" t="s">
        <v>30</v>
      </c>
      <c r="B13" s="92"/>
      <c r="C13" s="94" t="s">
        <v>132</v>
      </c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</row>
    <row r="14" spans="1:17" s="2" customFormat="1" ht="28.5" customHeight="1" x14ac:dyDescent="0.25">
      <c r="A14" s="92"/>
      <c r="B14" s="92"/>
      <c r="C14" s="94" t="s">
        <v>133</v>
      </c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</row>
    <row r="15" spans="1:17" s="2" customFormat="1" ht="45.75" customHeight="1" x14ac:dyDescent="0.25">
      <c r="A15" s="92"/>
      <c r="B15" s="92"/>
      <c r="C15" s="94" t="s">
        <v>134</v>
      </c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</row>
    <row r="16" spans="1:17" s="2" customFormat="1" ht="3" hidden="1" customHeight="1" x14ac:dyDescent="0.25">
      <c r="A16" s="92"/>
      <c r="B16" s="92"/>
      <c r="C16" s="94"/>
      <c r="D16" s="94" t="s">
        <v>49</v>
      </c>
      <c r="E16" s="94" t="s">
        <v>49</v>
      </c>
      <c r="F16" s="94" t="s">
        <v>49</v>
      </c>
      <c r="G16" s="94"/>
      <c r="H16" s="94" t="s">
        <v>49</v>
      </c>
      <c r="I16" s="94" t="s">
        <v>49</v>
      </c>
      <c r="J16" s="94" t="s">
        <v>49</v>
      </c>
      <c r="K16" s="94" t="s">
        <v>49</v>
      </c>
      <c r="L16" s="94" t="s">
        <v>49</v>
      </c>
      <c r="M16" s="94" t="s">
        <v>49</v>
      </c>
      <c r="N16" s="94" t="s">
        <v>49</v>
      </c>
    </row>
    <row r="17" spans="1:19" s="2" customFormat="1" ht="33" hidden="1" customHeight="1" x14ac:dyDescent="0.25">
      <c r="A17" s="92"/>
      <c r="B17" s="92"/>
      <c r="C17" s="94"/>
      <c r="D17" s="94" t="s">
        <v>20</v>
      </c>
      <c r="E17" s="94" t="s">
        <v>20</v>
      </c>
      <c r="F17" s="94" t="s">
        <v>20</v>
      </c>
      <c r="G17" s="94"/>
      <c r="H17" s="94" t="s">
        <v>20</v>
      </c>
      <c r="I17" s="94" t="s">
        <v>20</v>
      </c>
      <c r="J17" s="94" t="s">
        <v>20</v>
      </c>
      <c r="K17" s="94" t="s">
        <v>20</v>
      </c>
      <c r="L17" s="94" t="s">
        <v>20</v>
      </c>
      <c r="M17" s="94" t="s">
        <v>20</v>
      </c>
      <c r="N17" s="94" t="s">
        <v>20</v>
      </c>
    </row>
    <row r="18" spans="1:19" s="2" customFormat="1" ht="19.5" hidden="1" customHeight="1" x14ac:dyDescent="0.25">
      <c r="A18" s="92"/>
      <c r="B18" s="92"/>
      <c r="C18" s="94"/>
      <c r="D18" s="94" t="s">
        <v>53</v>
      </c>
      <c r="E18" s="94" t="s">
        <v>53</v>
      </c>
      <c r="F18" s="94" t="s">
        <v>53</v>
      </c>
      <c r="G18" s="94"/>
      <c r="H18" s="94" t="s">
        <v>53</v>
      </c>
      <c r="I18" s="94" t="s">
        <v>53</v>
      </c>
      <c r="J18" s="94" t="s">
        <v>53</v>
      </c>
      <c r="K18" s="94" t="s">
        <v>53</v>
      </c>
      <c r="L18" s="94" t="s">
        <v>53</v>
      </c>
      <c r="M18" s="94" t="s">
        <v>53</v>
      </c>
      <c r="N18" s="94" t="s">
        <v>53</v>
      </c>
    </row>
    <row r="19" spans="1:19" s="2" customFormat="1" ht="18" hidden="1" customHeight="1" x14ac:dyDescent="0.25">
      <c r="A19" s="92"/>
      <c r="B19" s="92"/>
      <c r="C19" s="94"/>
      <c r="D19" s="94" t="s">
        <v>26</v>
      </c>
      <c r="E19" s="94" t="s">
        <v>26</v>
      </c>
      <c r="F19" s="94" t="s">
        <v>26</v>
      </c>
      <c r="G19" s="94"/>
      <c r="H19" s="94" t="s">
        <v>26</v>
      </c>
      <c r="I19" s="94" t="s">
        <v>26</v>
      </c>
      <c r="J19" s="94" t="s">
        <v>26</v>
      </c>
      <c r="K19" s="94" t="s">
        <v>26</v>
      </c>
      <c r="L19" s="94" t="s">
        <v>26</v>
      </c>
      <c r="M19" s="94" t="s">
        <v>26</v>
      </c>
      <c r="N19" s="94" t="s">
        <v>26</v>
      </c>
    </row>
    <row r="20" spans="1:19" ht="59.45" customHeight="1" x14ac:dyDescent="0.25">
      <c r="A20" s="77" t="s">
        <v>32</v>
      </c>
      <c r="B20" s="84"/>
      <c r="C20" s="85" t="s">
        <v>146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</row>
    <row r="21" spans="1:19" ht="24" customHeight="1" x14ac:dyDescent="0.25">
      <c r="A21" s="55" t="s">
        <v>33</v>
      </c>
      <c r="B21" s="95"/>
      <c r="C21" s="91" t="s">
        <v>92</v>
      </c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S21" s="46"/>
    </row>
    <row r="22" spans="1:19" ht="33" customHeight="1" x14ac:dyDescent="0.25">
      <c r="A22" s="77" t="s">
        <v>34</v>
      </c>
      <c r="B22" s="77"/>
      <c r="C22" s="93" t="s">
        <v>35</v>
      </c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</row>
    <row r="23" spans="1:19" ht="275.25" customHeight="1" x14ac:dyDescent="0.25">
      <c r="A23" s="96" t="s">
        <v>141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</row>
    <row r="24" spans="1:19" s="2" customFormat="1" ht="27.6" customHeight="1" x14ac:dyDescent="0.25">
      <c r="A24" s="52" t="s">
        <v>54</v>
      </c>
      <c r="B24" s="64" t="s">
        <v>90</v>
      </c>
      <c r="C24" s="64"/>
      <c r="D24" s="64" t="s">
        <v>91</v>
      </c>
      <c r="E24" s="64"/>
      <c r="F24" s="64" t="s">
        <v>89</v>
      </c>
      <c r="G24" s="64"/>
      <c r="H24" s="64"/>
      <c r="I24" s="64"/>
      <c r="J24" s="64"/>
      <c r="K24" s="64"/>
      <c r="L24" s="64"/>
      <c r="M24" s="64"/>
      <c r="N24" s="64"/>
    </row>
    <row r="25" spans="1:19" s="2" customFormat="1" ht="14.45" customHeight="1" x14ac:dyDescent="0.25">
      <c r="A25" s="52">
        <v>1</v>
      </c>
      <c r="B25" s="69" t="s">
        <v>70</v>
      </c>
      <c r="C25" s="69"/>
      <c r="D25" s="65">
        <v>265</v>
      </c>
      <c r="E25" s="66"/>
      <c r="F25" s="70" t="s">
        <v>87</v>
      </c>
      <c r="G25" s="70"/>
      <c r="H25" s="70"/>
      <c r="I25" s="70"/>
      <c r="J25" s="70"/>
      <c r="K25" s="70"/>
      <c r="L25" s="70"/>
      <c r="M25" s="70"/>
      <c r="N25" s="70"/>
    </row>
    <row r="26" spans="1:19" s="2" customFormat="1" ht="18.600000000000001" customHeight="1" x14ac:dyDescent="0.25">
      <c r="A26" s="52">
        <v>2</v>
      </c>
      <c r="B26" s="69" t="s">
        <v>71</v>
      </c>
      <c r="C26" s="69"/>
      <c r="D26" s="65">
        <v>125</v>
      </c>
      <c r="E26" s="66"/>
      <c r="F26" s="70" t="s">
        <v>85</v>
      </c>
      <c r="G26" s="70"/>
      <c r="H26" s="70"/>
      <c r="I26" s="70"/>
      <c r="J26" s="70"/>
      <c r="K26" s="70"/>
      <c r="L26" s="70"/>
      <c r="M26" s="70"/>
      <c r="N26" s="70"/>
    </row>
    <row r="27" spans="1:19" s="2" customFormat="1" ht="20.45" customHeight="1" x14ac:dyDescent="0.25">
      <c r="A27" s="52">
        <v>3</v>
      </c>
      <c r="B27" s="69" t="s">
        <v>72</v>
      </c>
      <c r="C27" s="69"/>
      <c r="D27" s="65">
        <v>644.70000000000005</v>
      </c>
      <c r="E27" s="66"/>
      <c r="F27" s="70" t="s">
        <v>85</v>
      </c>
      <c r="G27" s="70"/>
      <c r="H27" s="70"/>
      <c r="I27" s="70"/>
      <c r="J27" s="70"/>
      <c r="K27" s="70"/>
      <c r="L27" s="70"/>
      <c r="M27" s="70"/>
      <c r="N27" s="70"/>
    </row>
    <row r="28" spans="1:19" s="2" customFormat="1" ht="21" customHeight="1" x14ac:dyDescent="0.25">
      <c r="A28" s="52">
        <v>4</v>
      </c>
      <c r="B28" s="69" t="s">
        <v>73</v>
      </c>
      <c r="C28" s="69"/>
      <c r="D28" s="65">
        <v>90</v>
      </c>
      <c r="E28" s="66"/>
      <c r="F28" s="70" t="s">
        <v>86</v>
      </c>
      <c r="G28" s="70"/>
      <c r="H28" s="70"/>
      <c r="I28" s="70"/>
      <c r="J28" s="70"/>
      <c r="K28" s="70"/>
      <c r="L28" s="70"/>
      <c r="M28" s="70"/>
      <c r="N28" s="70"/>
    </row>
    <row r="29" spans="1:19" s="2" customFormat="1" ht="19.899999999999999" customHeight="1" x14ac:dyDescent="0.25">
      <c r="A29" s="52">
        <v>5</v>
      </c>
      <c r="B29" s="69" t="s">
        <v>74</v>
      </c>
      <c r="C29" s="69"/>
      <c r="D29" s="65">
        <v>230.5</v>
      </c>
      <c r="E29" s="66"/>
      <c r="F29" s="70" t="s">
        <v>87</v>
      </c>
      <c r="G29" s="70"/>
      <c r="H29" s="70"/>
      <c r="I29" s="70"/>
      <c r="J29" s="70"/>
      <c r="K29" s="70"/>
      <c r="L29" s="70"/>
      <c r="M29" s="70"/>
      <c r="N29" s="70"/>
    </row>
    <row r="30" spans="1:19" s="2" customFormat="1" ht="18.600000000000001" customHeight="1" x14ac:dyDescent="0.25">
      <c r="A30" s="53">
        <v>6</v>
      </c>
      <c r="B30" s="69" t="s">
        <v>140</v>
      </c>
      <c r="C30" s="69"/>
      <c r="D30" s="65">
        <v>66</v>
      </c>
      <c r="E30" s="66"/>
      <c r="F30" s="70" t="s">
        <v>86</v>
      </c>
      <c r="G30" s="70"/>
      <c r="H30" s="70"/>
      <c r="I30" s="70"/>
      <c r="J30" s="70"/>
      <c r="K30" s="70"/>
      <c r="L30" s="70"/>
      <c r="M30" s="70"/>
      <c r="N30" s="70"/>
      <c r="Q30" s="51"/>
    </row>
    <row r="31" spans="1:19" s="2" customFormat="1" ht="17.45" customHeight="1" x14ac:dyDescent="0.25">
      <c r="A31" s="52">
        <v>7</v>
      </c>
      <c r="B31" s="69" t="s">
        <v>75</v>
      </c>
      <c r="C31" s="69"/>
      <c r="D31" s="65">
        <v>296</v>
      </c>
      <c r="E31" s="66"/>
      <c r="F31" s="70" t="s">
        <v>85</v>
      </c>
      <c r="G31" s="70"/>
      <c r="H31" s="70"/>
      <c r="I31" s="70"/>
      <c r="J31" s="70"/>
      <c r="K31" s="70"/>
      <c r="L31" s="70"/>
      <c r="M31" s="70"/>
      <c r="N31" s="70"/>
    </row>
    <row r="32" spans="1:19" s="2" customFormat="1" ht="20.45" customHeight="1" x14ac:dyDescent="0.25">
      <c r="A32" s="52">
        <v>8</v>
      </c>
      <c r="B32" s="69" t="s">
        <v>76</v>
      </c>
      <c r="C32" s="69"/>
      <c r="D32" s="65">
        <v>127.5</v>
      </c>
      <c r="E32" s="66"/>
      <c r="F32" s="65" t="s">
        <v>85</v>
      </c>
      <c r="G32" s="76"/>
      <c r="H32" s="76"/>
      <c r="I32" s="76"/>
      <c r="J32" s="76"/>
      <c r="K32" s="76"/>
      <c r="L32" s="76"/>
      <c r="M32" s="76"/>
      <c r="N32" s="66"/>
    </row>
    <row r="33" spans="1:14" s="2" customFormat="1" ht="18.600000000000001" customHeight="1" x14ac:dyDescent="0.25">
      <c r="A33" s="52">
        <v>9</v>
      </c>
      <c r="B33" s="69" t="s">
        <v>77</v>
      </c>
      <c r="C33" s="69"/>
      <c r="D33" s="65">
        <v>300</v>
      </c>
      <c r="E33" s="66"/>
      <c r="F33" s="65" t="s">
        <v>85</v>
      </c>
      <c r="G33" s="76"/>
      <c r="H33" s="76"/>
      <c r="I33" s="76"/>
      <c r="J33" s="76"/>
      <c r="K33" s="76"/>
      <c r="L33" s="76"/>
      <c r="M33" s="76"/>
      <c r="N33" s="66"/>
    </row>
    <row r="34" spans="1:14" s="2" customFormat="1" ht="19.899999999999999" customHeight="1" x14ac:dyDescent="0.25">
      <c r="A34" s="52">
        <v>10</v>
      </c>
      <c r="B34" s="69" t="s">
        <v>78</v>
      </c>
      <c r="C34" s="69"/>
      <c r="D34" s="65">
        <v>280</v>
      </c>
      <c r="E34" s="66"/>
      <c r="F34" s="65" t="s">
        <v>85</v>
      </c>
      <c r="G34" s="76"/>
      <c r="H34" s="76"/>
      <c r="I34" s="76"/>
      <c r="J34" s="76"/>
      <c r="K34" s="76"/>
      <c r="L34" s="76"/>
      <c r="M34" s="76"/>
      <c r="N34" s="66"/>
    </row>
    <row r="35" spans="1:14" s="2" customFormat="1" ht="16.899999999999999" customHeight="1" x14ac:dyDescent="0.25">
      <c r="A35" s="52">
        <v>11</v>
      </c>
      <c r="B35" s="69" t="s">
        <v>79</v>
      </c>
      <c r="C35" s="69"/>
      <c r="D35" s="65">
        <v>550</v>
      </c>
      <c r="E35" s="66"/>
      <c r="F35" s="70" t="s">
        <v>88</v>
      </c>
      <c r="G35" s="70"/>
      <c r="H35" s="70"/>
      <c r="I35" s="70"/>
      <c r="J35" s="70"/>
      <c r="K35" s="70"/>
      <c r="L35" s="70"/>
      <c r="M35" s="70"/>
      <c r="N35" s="70"/>
    </row>
    <row r="36" spans="1:14" s="2" customFormat="1" ht="16.149999999999999" customHeight="1" x14ac:dyDescent="0.25">
      <c r="A36" s="52">
        <v>12</v>
      </c>
      <c r="B36" s="69" t="s">
        <v>80</v>
      </c>
      <c r="C36" s="69"/>
      <c r="D36" s="65">
        <v>352.5</v>
      </c>
      <c r="E36" s="66"/>
      <c r="F36" s="70" t="s">
        <v>85</v>
      </c>
      <c r="G36" s="70"/>
      <c r="H36" s="70"/>
      <c r="I36" s="70"/>
      <c r="J36" s="70"/>
      <c r="K36" s="70"/>
      <c r="L36" s="70"/>
      <c r="M36" s="70"/>
      <c r="N36" s="70"/>
    </row>
    <row r="37" spans="1:14" s="2" customFormat="1" ht="16.899999999999999" customHeight="1" x14ac:dyDescent="0.25">
      <c r="A37" s="52">
        <v>13</v>
      </c>
      <c r="B37" s="69" t="s">
        <v>81</v>
      </c>
      <c r="C37" s="69"/>
      <c r="D37" s="65">
        <v>341</v>
      </c>
      <c r="E37" s="66"/>
      <c r="F37" s="70" t="s">
        <v>88</v>
      </c>
      <c r="G37" s="70"/>
      <c r="H37" s="70"/>
      <c r="I37" s="70"/>
      <c r="J37" s="70"/>
      <c r="K37" s="70"/>
      <c r="L37" s="70"/>
      <c r="M37" s="70"/>
      <c r="N37" s="70"/>
    </row>
    <row r="38" spans="1:14" s="2" customFormat="1" ht="19.149999999999999" customHeight="1" x14ac:dyDescent="0.25">
      <c r="A38" s="52">
        <v>14</v>
      </c>
      <c r="B38" s="69" t="s">
        <v>82</v>
      </c>
      <c r="C38" s="69"/>
      <c r="D38" s="65">
        <v>30.4</v>
      </c>
      <c r="E38" s="66"/>
      <c r="F38" s="70" t="s">
        <v>87</v>
      </c>
      <c r="G38" s="70"/>
      <c r="H38" s="70"/>
      <c r="I38" s="70"/>
      <c r="J38" s="70"/>
      <c r="K38" s="70"/>
      <c r="L38" s="70"/>
      <c r="M38" s="70"/>
      <c r="N38" s="70"/>
    </row>
    <row r="39" spans="1:14" s="2" customFormat="1" ht="18" customHeight="1" x14ac:dyDescent="0.25">
      <c r="A39" s="52">
        <v>15</v>
      </c>
      <c r="B39" s="69" t="s">
        <v>83</v>
      </c>
      <c r="C39" s="69"/>
      <c r="D39" s="65">
        <v>732</v>
      </c>
      <c r="E39" s="66"/>
      <c r="F39" s="70" t="s">
        <v>85</v>
      </c>
      <c r="G39" s="70"/>
      <c r="H39" s="70"/>
      <c r="I39" s="70"/>
      <c r="J39" s="70"/>
      <c r="K39" s="70"/>
      <c r="L39" s="70"/>
      <c r="M39" s="70"/>
      <c r="N39" s="70"/>
    </row>
    <row r="40" spans="1:14" s="2" customFormat="1" ht="15" customHeight="1" x14ac:dyDescent="0.25">
      <c r="A40" s="52">
        <v>16</v>
      </c>
      <c r="B40" s="69" t="s">
        <v>84</v>
      </c>
      <c r="C40" s="69"/>
      <c r="D40" s="65">
        <v>88.5</v>
      </c>
      <c r="E40" s="66"/>
      <c r="F40" s="70" t="s">
        <v>86</v>
      </c>
      <c r="G40" s="70"/>
      <c r="H40" s="70"/>
      <c r="I40" s="70"/>
      <c r="J40" s="70"/>
      <c r="K40" s="70"/>
      <c r="L40" s="70"/>
      <c r="M40" s="70"/>
      <c r="N40" s="70"/>
    </row>
    <row r="41" spans="1:14" s="2" customFormat="1" ht="21.6" customHeight="1" x14ac:dyDescent="0.25">
      <c r="A41" s="52"/>
      <c r="B41" s="67" t="s">
        <v>50</v>
      </c>
      <c r="C41" s="68"/>
      <c r="D41" s="74">
        <f>SUM(D25:E40)</f>
        <v>4519.1000000000004</v>
      </c>
      <c r="E41" s="75"/>
      <c r="F41" s="71"/>
      <c r="G41" s="71"/>
      <c r="H41" s="71"/>
      <c r="I41" s="71"/>
      <c r="J41" s="71"/>
      <c r="K41" s="71"/>
      <c r="L41" s="71"/>
      <c r="M41" s="71"/>
      <c r="N41" s="71"/>
    </row>
    <row r="42" spans="1:14" s="2" customFormat="1" ht="316.5" customHeight="1" x14ac:dyDescent="0.25">
      <c r="A42" s="73" t="s">
        <v>142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</row>
    <row r="43" spans="1:14" ht="218.25" customHeight="1" x14ac:dyDescent="0.25">
      <c r="A43" s="77" t="s">
        <v>38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</row>
    <row r="44" spans="1:14" ht="39.6" customHeight="1" x14ac:dyDescent="0.25">
      <c r="A44" s="55" t="s">
        <v>130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</row>
    <row r="45" spans="1:14" ht="28.15" customHeight="1" x14ac:dyDescent="0.25">
      <c r="A45" s="115" t="s">
        <v>48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</row>
    <row r="46" spans="1:14" ht="26.45" customHeight="1" x14ac:dyDescent="0.25">
      <c r="A46" s="80" t="s">
        <v>5</v>
      </c>
      <c r="B46" s="80" t="s">
        <v>7</v>
      </c>
      <c r="C46" s="81" t="s">
        <v>8</v>
      </c>
      <c r="D46" s="116" t="s">
        <v>52</v>
      </c>
      <c r="E46" s="90" t="s">
        <v>9</v>
      </c>
      <c r="F46" s="90"/>
      <c r="G46" s="90" t="s">
        <v>63</v>
      </c>
      <c r="H46" s="118" t="s">
        <v>39</v>
      </c>
      <c r="I46" s="118"/>
      <c r="J46" s="118"/>
      <c r="K46" s="118"/>
      <c r="L46" s="118"/>
      <c r="M46" s="118"/>
      <c r="N46" s="118"/>
    </row>
    <row r="47" spans="1:14" x14ac:dyDescent="0.25">
      <c r="A47" s="55"/>
      <c r="B47" s="80"/>
      <c r="C47" s="82"/>
      <c r="D47" s="116"/>
      <c r="E47" s="90"/>
      <c r="F47" s="90"/>
      <c r="G47" s="90"/>
      <c r="H47" s="55" t="s">
        <v>41</v>
      </c>
      <c r="I47" s="78" t="s">
        <v>10</v>
      </c>
      <c r="J47" s="78" t="s">
        <v>11</v>
      </c>
      <c r="K47" s="78" t="s">
        <v>12</v>
      </c>
      <c r="L47" s="78" t="s">
        <v>13</v>
      </c>
      <c r="M47" s="117" t="s">
        <v>40</v>
      </c>
      <c r="N47" s="117"/>
    </row>
    <row r="48" spans="1:14" x14ac:dyDescent="0.25">
      <c r="A48" s="55"/>
      <c r="B48" s="80"/>
      <c r="C48" s="82"/>
      <c r="D48" s="116"/>
      <c r="E48" s="90"/>
      <c r="F48" s="90"/>
      <c r="G48" s="90"/>
      <c r="H48" s="55"/>
      <c r="I48" s="79"/>
      <c r="J48" s="79"/>
      <c r="K48" s="79"/>
      <c r="L48" s="79"/>
      <c r="M48" s="113">
        <v>2021</v>
      </c>
      <c r="N48" s="55" t="s">
        <v>139</v>
      </c>
    </row>
    <row r="49" spans="1:18" ht="57.75" customHeight="1" x14ac:dyDescent="0.25">
      <c r="A49" s="55"/>
      <c r="B49" s="80"/>
      <c r="C49" s="82"/>
      <c r="D49" s="116"/>
      <c r="E49" s="29" t="s">
        <v>42</v>
      </c>
      <c r="F49" s="29" t="s">
        <v>43</v>
      </c>
      <c r="G49" s="90"/>
      <c r="H49" s="55"/>
      <c r="I49" s="79"/>
      <c r="J49" s="79"/>
      <c r="K49" s="79"/>
      <c r="L49" s="79"/>
      <c r="M49" s="113"/>
      <c r="N49" s="114"/>
      <c r="R49">
        <v>1.04</v>
      </c>
    </row>
    <row r="50" spans="1:18" ht="49.5" customHeight="1" x14ac:dyDescent="0.25">
      <c r="A50" s="32" t="s">
        <v>6</v>
      </c>
      <c r="B50" s="31" t="s">
        <v>132</v>
      </c>
      <c r="C50" s="4" t="s">
        <v>17</v>
      </c>
      <c r="D50" s="8" t="s">
        <v>136</v>
      </c>
      <c r="E50" s="12">
        <v>40</v>
      </c>
      <c r="F50" s="11">
        <v>40</v>
      </c>
      <c r="G50" s="35">
        <f>E50/P50%</f>
        <v>4.0087390511314665E-2</v>
      </c>
      <c r="H50" s="37">
        <f>SUM(M50:N50)</f>
        <v>408</v>
      </c>
      <c r="I50" s="20">
        <v>60</v>
      </c>
      <c r="J50" s="20">
        <v>0</v>
      </c>
      <c r="K50" s="20">
        <v>0</v>
      </c>
      <c r="L50" s="20">
        <v>0</v>
      </c>
      <c r="M50" s="21">
        <v>200</v>
      </c>
      <c r="N50" s="33">
        <f>PRODUCT(M50,R49)</f>
        <v>208</v>
      </c>
      <c r="O50" s="24">
        <v>1.1000000000000001</v>
      </c>
      <c r="P50" s="34">
        <v>99782</v>
      </c>
    </row>
    <row r="51" spans="1:18" ht="48.75" customHeight="1" x14ac:dyDescent="0.25">
      <c r="A51" s="3" t="s">
        <v>14</v>
      </c>
      <c r="B51" s="50" t="s">
        <v>133</v>
      </c>
      <c r="C51" s="4" t="s">
        <v>17</v>
      </c>
      <c r="D51" s="8" t="s">
        <v>136</v>
      </c>
      <c r="E51" s="12">
        <v>200</v>
      </c>
      <c r="F51" s="12">
        <v>2</v>
      </c>
      <c r="G51" s="35">
        <f t="shared" ref="G51:G62" si="0">E51/99872%</f>
        <v>0.20025632809996796</v>
      </c>
      <c r="H51" s="37">
        <f t="shared" ref="H51:H59" si="1">SUM(M51:N51)</f>
        <v>408</v>
      </c>
      <c r="I51" s="20">
        <v>120</v>
      </c>
      <c r="J51" s="20">
        <v>0</v>
      </c>
      <c r="K51" s="20">
        <v>0</v>
      </c>
      <c r="L51" s="20">
        <v>0</v>
      </c>
      <c r="M51" s="21">
        <v>200</v>
      </c>
      <c r="N51" s="33">
        <f>PRODUCT(M51,R49)</f>
        <v>208</v>
      </c>
      <c r="O51" s="24">
        <v>1.1000000000000001</v>
      </c>
      <c r="P51" s="34">
        <v>99782</v>
      </c>
    </row>
    <row r="52" spans="1:18" ht="97.5" hidden="1" customHeight="1" x14ac:dyDescent="0.25">
      <c r="A52" s="3" t="s">
        <v>14</v>
      </c>
      <c r="B52" s="14"/>
      <c r="C52" s="16"/>
      <c r="D52" s="15"/>
      <c r="E52" s="33"/>
      <c r="F52" s="33"/>
      <c r="G52" s="35">
        <f t="shared" si="0"/>
        <v>0</v>
      </c>
      <c r="H52" s="37">
        <f t="shared" si="1"/>
        <v>0</v>
      </c>
      <c r="I52" s="21"/>
      <c r="J52" s="21"/>
      <c r="K52" s="21"/>
      <c r="L52" s="21"/>
      <c r="M52" s="21"/>
      <c r="N52" s="33">
        <f t="shared" ref="N52:N55" si="2">M52*O52</f>
        <v>0</v>
      </c>
      <c r="O52" s="24">
        <v>1.1000000000000001</v>
      </c>
      <c r="P52" s="34">
        <v>99782</v>
      </c>
    </row>
    <row r="53" spans="1:18" ht="78.75" customHeight="1" x14ac:dyDescent="0.25">
      <c r="A53" s="5" t="s">
        <v>18</v>
      </c>
      <c r="B53" s="9" t="s">
        <v>134</v>
      </c>
      <c r="C53" s="6" t="s">
        <v>17</v>
      </c>
      <c r="D53" s="10" t="s">
        <v>138</v>
      </c>
      <c r="E53" s="11">
        <v>240</v>
      </c>
      <c r="F53" s="11">
        <v>1</v>
      </c>
      <c r="G53" s="35">
        <f t="shared" si="0"/>
        <v>0.24030759371996155</v>
      </c>
      <c r="H53" s="37">
        <f t="shared" si="1"/>
        <v>1428</v>
      </c>
      <c r="I53" s="22">
        <v>248</v>
      </c>
      <c r="J53" s="22">
        <v>0</v>
      </c>
      <c r="K53" s="22">
        <v>0</v>
      </c>
      <c r="L53" s="22">
        <v>0</v>
      </c>
      <c r="M53" s="21">
        <v>700</v>
      </c>
      <c r="N53" s="33">
        <f>PRODUCT(M53,R49)</f>
        <v>728</v>
      </c>
      <c r="O53" s="24">
        <v>1.1000000000000001</v>
      </c>
      <c r="P53" s="34">
        <v>99782</v>
      </c>
    </row>
    <row r="54" spans="1:18" ht="10.5" hidden="1" customHeight="1" x14ac:dyDescent="0.25">
      <c r="A54" s="5"/>
      <c r="B54" s="14"/>
      <c r="C54" s="16"/>
      <c r="D54" s="15"/>
      <c r="E54" s="33"/>
      <c r="F54" s="33"/>
      <c r="G54" s="35">
        <f t="shared" si="0"/>
        <v>0</v>
      </c>
      <c r="H54" s="37">
        <f t="shared" si="1"/>
        <v>0</v>
      </c>
      <c r="I54" s="21"/>
      <c r="J54" s="21"/>
      <c r="K54" s="21"/>
      <c r="L54" s="21"/>
      <c r="M54" s="21"/>
      <c r="N54" s="33">
        <f t="shared" si="2"/>
        <v>0</v>
      </c>
      <c r="O54" s="24">
        <v>1.1000000000000001</v>
      </c>
      <c r="P54" s="34">
        <v>99782</v>
      </c>
    </row>
    <row r="55" spans="1:18" ht="44.25" hidden="1" customHeight="1" x14ac:dyDescent="0.25">
      <c r="A55" s="5"/>
      <c r="B55" s="9"/>
      <c r="C55" s="4" t="s">
        <v>17</v>
      </c>
      <c r="D55" s="10" t="s">
        <v>25</v>
      </c>
      <c r="E55" s="33">
        <v>225</v>
      </c>
      <c r="F55" s="33"/>
      <c r="G55" s="35">
        <f t="shared" si="0"/>
        <v>0.22528836911246394</v>
      </c>
      <c r="H55" s="37"/>
      <c r="I55" s="21"/>
      <c r="J55" s="21"/>
      <c r="K55" s="21"/>
      <c r="L55" s="21"/>
      <c r="M55" s="21"/>
      <c r="N55" s="33">
        <f t="shared" si="2"/>
        <v>0</v>
      </c>
      <c r="O55" s="24">
        <v>1.1000000000000001</v>
      </c>
      <c r="P55" s="34">
        <v>99782</v>
      </c>
    </row>
    <row r="56" spans="1:18" ht="43.5" hidden="1" customHeight="1" x14ac:dyDescent="0.25">
      <c r="A56" s="5" t="s">
        <v>45</v>
      </c>
      <c r="B56" s="9"/>
      <c r="C56" s="6" t="s">
        <v>19</v>
      </c>
      <c r="D56" s="10" t="s">
        <v>22</v>
      </c>
      <c r="E56" s="11">
        <v>60</v>
      </c>
      <c r="F56" s="11">
        <v>1</v>
      </c>
      <c r="G56" s="35">
        <f t="shared" si="0"/>
        <v>6.0076898429990387E-2</v>
      </c>
      <c r="H56" s="37"/>
      <c r="I56" s="22">
        <v>0</v>
      </c>
      <c r="J56" s="22">
        <v>90</v>
      </c>
      <c r="K56" s="22">
        <v>0</v>
      </c>
      <c r="L56" s="22">
        <v>0</v>
      </c>
      <c r="M56" s="21">
        <v>90</v>
      </c>
      <c r="N56" s="33"/>
      <c r="O56" s="24">
        <v>1.1000000000000001</v>
      </c>
      <c r="P56" s="34">
        <v>99782</v>
      </c>
    </row>
    <row r="57" spans="1:18" ht="42" hidden="1" customHeight="1" x14ac:dyDescent="0.25">
      <c r="A57" s="5" t="s">
        <v>46</v>
      </c>
      <c r="B57" s="9"/>
      <c r="C57" s="6" t="s">
        <v>19</v>
      </c>
      <c r="D57" s="10" t="s">
        <v>23</v>
      </c>
      <c r="E57" s="11">
        <v>50</v>
      </c>
      <c r="F57" s="11">
        <v>1</v>
      </c>
      <c r="G57" s="35">
        <f t="shared" si="0"/>
        <v>5.006408202499199E-2</v>
      </c>
      <c r="H57" s="37"/>
      <c r="I57" s="22">
        <v>0</v>
      </c>
      <c r="J57" s="22">
        <v>0</v>
      </c>
      <c r="K57" s="22">
        <v>98</v>
      </c>
      <c r="L57" s="22">
        <v>0</v>
      </c>
      <c r="M57" s="21"/>
      <c r="N57" s="33"/>
      <c r="O57" s="24">
        <v>1.1000000000000001</v>
      </c>
      <c r="P57" s="34">
        <v>99782</v>
      </c>
    </row>
    <row r="58" spans="1:18" ht="45" hidden="1" customHeight="1" x14ac:dyDescent="0.25">
      <c r="A58" s="7" t="s">
        <v>47</v>
      </c>
      <c r="B58" s="31"/>
      <c r="C58" s="4" t="s">
        <v>21</v>
      </c>
      <c r="D58" s="8" t="s">
        <v>24</v>
      </c>
      <c r="E58" s="12">
        <v>450</v>
      </c>
      <c r="F58" s="12">
        <v>1</v>
      </c>
      <c r="G58" s="35">
        <f t="shared" si="0"/>
        <v>0.45057673822492789</v>
      </c>
      <c r="H58" s="37"/>
      <c r="I58" s="20">
        <v>0</v>
      </c>
      <c r="J58" s="20">
        <v>0</v>
      </c>
      <c r="K58" s="20">
        <v>0</v>
      </c>
      <c r="L58" s="20">
        <v>650</v>
      </c>
      <c r="M58" s="21"/>
      <c r="N58" s="33"/>
      <c r="O58" s="24">
        <v>1.1000000000000001</v>
      </c>
      <c r="P58" s="34">
        <v>99782</v>
      </c>
    </row>
    <row r="59" spans="1:18" s="2" customFormat="1" ht="44.45" customHeight="1" x14ac:dyDescent="0.25">
      <c r="A59" s="7" t="s">
        <v>135</v>
      </c>
      <c r="B59" s="97" t="s">
        <v>51</v>
      </c>
      <c r="C59" s="97"/>
      <c r="D59" s="8" t="s">
        <v>44</v>
      </c>
      <c r="E59" s="12">
        <v>46144</v>
      </c>
      <c r="F59" s="35"/>
      <c r="G59" s="35">
        <v>55.2</v>
      </c>
      <c r="H59" s="37">
        <f t="shared" si="1"/>
        <v>0</v>
      </c>
      <c r="I59" s="20"/>
      <c r="J59" s="20"/>
      <c r="K59" s="20"/>
      <c r="L59" s="20"/>
      <c r="M59" s="21">
        <v>0</v>
      </c>
      <c r="N59" s="33">
        <v>0</v>
      </c>
      <c r="O59" s="24">
        <v>1.1000000000000001</v>
      </c>
      <c r="P59" s="34">
        <v>99782</v>
      </c>
    </row>
    <row r="60" spans="1:18" ht="29.25" customHeight="1" x14ac:dyDescent="0.25">
      <c r="A60" s="3"/>
      <c r="B60" s="17" t="s">
        <v>50</v>
      </c>
      <c r="C60" s="4" t="s">
        <v>17</v>
      </c>
      <c r="D60" s="18"/>
      <c r="E60" s="19"/>
      <c r="F60" s="19"/>
      <c r="G60" s="35"/>
      <c r="H60" s="38">
        <f>H56+H57+SUM(M60:N60)</f>
        <v>2244</v>
      </c>
      <c r="I60" s="23">
        <f>SUM(I57:I57)</f>
        <v>0</v>
      </c>
      <c r="J60" s="23">
        <f>SUM(J56)</f>
        <v>90</v>
      </c>
      <c r="K60" s="23">
        <f>SUM(K57)</f>
        <v>98</v>
      </c>
      <c r="L60" s="23">
        <v>0</v>
      </c>
      <c r="M60" s="39">
        <f>SUM(M50,M51,M53)</f>
        <v>1100</v>
      </c>
      <c r="N60" s="39">
        <f>SUM(N50,N51,N53)</f>
        <v>1144</v>
      </c>
      <c r="P60" s="34">
        <v>99782</v>
      </c>
    </row>
    <row r="61" spans="1:18" ht="27.75" hidden="1" customHeight="1" x14ac:dyDescent="0.25">
      <c r="A61" s="3"/>
      <c r="B61" s="40"/>
      <c r="C61" s="4"/>
      <c r="D61" s="41"/>
      <c r="E61" s="36"/>
      <c r="F61" s="36"/>
      <c r="G61" s="35"/>
      <c r="H61" s="42"/>
      <c r="I61" s="42">
        <f t="shared" ref="I61:L61" si="3">I50+I51+I53+I58+I55</f>
        <v>428</v>
      </c>
      <c r="J61" s="42">
        <f t="shared" si="3"/>
        <v>0</v>
      </c>
      <c r="K61" s="42">
        <f t="shared" si="3"/>
        <v>0</v>
      </c>
      <c r="L61" s="42">
        <f t="shared" si="3"/>
        <v>650</v>
      </c>
      <c r="M61" s="42"/>
      <c r="N61" s="42"/>
      <c r="P61" s="34">
        <v>99782</v>
      </c>
    </row>
    <row r="62" spans="1:18" x14ac:dyDescent="0.25">
      <c r="A62" s="3"/>
      <c r="B62" s="43" t="s">
        <v>15</v>
      </c>
      <c r="C62" s="44"/>
      <c r="D62" s="44"/>
      <c r="E62" s="12">
        <f>SUM(E50,E51,E53,E59)</f>
        <v>46624</v>
      </c>
      <c r="F62" s="12">
        <f>SUM(F50:F53)</f>
        <v>43</v>
      </c>
      <c r="G62" s="35">
        <f t="shared" si="0"/>
        <v>46.683755206664529</v>
      </c>
      <c r="H62" s="119">
        <f>SUM(H60)</f>
        <v>2244</v>
      </c>
      <c r="I62" s="119">
        <f t="shared" ref="I62:N62" si="4">SUM(I60:I61)</f>
        <v>428</v>
      </c>
      <c r="J62" s="119">
        <f t="shared" si="4"/>
        <v>90</v>
      </c>
      <c r="K62" s="119">
        <f t="shared" si="4"/>
        <v>98</v>
      </c>
      <c r="L62" s="119">
        <f t="shared" si="4"/>
        <v>650</v>
      </c>
      <c r="M62" s="119">
        <f t="shared" si="4"/>
        <v>1100</v>
      </c>
      <c r="N62" s="119">
        <f t="shared" si="4"/>
        <v>1144</v>
      </c>
      <c r="P62" s="34">
        <v>99782</v>
      </c>
    </row>
    <row r="63" spans="1:18" s="2" customFormat="1" ht="76.5" customHeight="1" thickBot="1" x14ac:dyDescent="0.3">
      <c r="A63" s="107" t="s">
        <v>145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</row>
    <row r="64" spans="1:18" ht="18.600000000000001" customHeight="1" thickBot="1" x14ac:dyDescent="0.3">
      <c r="A64" s="111" t="s">
        <v>64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</row>
    <row r="65" spans="1:14" ht="15" customHeight="1" x14ac:dyDescent="0.25">
      <c r="A65" s="112" t="s">
        <v>65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</row>
    <row r="66" spans="1:14" ht="45.6" customHeight="1" x14ac:dyDescent="0.25">
      <c r="A66" s="110" t="s">
        <v>54</v>
      </c>
      <c r="B66" s="98" t="s">
        <v>55</v>
      </c>
      <c r="C66" s="99"/>
      <c r="D66" s="99"/>
      <c r="E66" s="100"/>
      <c r="F66" s="110" t="s">
        <v>56</v>
      </c>
      <c r="G66" s="109" t="s">
        <v>57</v>
      </c>
      <c r="H66" s="109"/>
      <c r="I66" s="27" t="s">
        <v>58</v>
      </c>
      <c r="J66" s="28"/>
      <c r="K66" s="28"/>
      <c r="L66" s="28"/>
      <c r="M66" s="109" t="s">
        <v>60</v>
      </c>
      <c r="N66" s="109"/>
    </row>
    <row r="67" spans="1:14" ht="22.15" customHeight="1" x14ac:dyDescent="0.25">
      <c r="A67" s="110"/>
      <c r="B67" s="101"/>
      <c r="C67" s="102"/>
      <c r="D67" s="102"/>
      <c r="E67" s="103"/>
      <c r="F67" s="110"/>
      <c r="G67" s="13">
        <v>2021</v>
      </c>
      <c r="H67" s="13">
        <v>2022</v>
      </c>
      <c r="I67" s="27" t="s">
        <v>59</v>
      </c>
      <c r="J67" s="28"/>
      <c r="K67" s="28"/>
      <c r="L67" s="28"/>
      <c r="M67" s="109"/>
      <c r="N67" s="109"/>
    </row>
    <row r="68" spans="1:14" s="2" customFormat="1" ht="33.6" customHeight="1" x14ac:dyDescent="0.25">
      <c r="A68" s="29">
        <v>1</v>
      </c>
      <c r="B68" s="104" t="s">
        <v>66</v>
      </c>
      <c r="C68" s="105"/>
      <c r="D68" s="105"/>
      <c r="E68" s="106"/>
      <c r="F68" s="28" t="s">
        <v>61</v>
      </c>
      <c r="G68" s="28"/>
      <c r="H68" s="27"/>
      <c r="I68" s="27"/>
      <c r="J68" s="28"/>
      <c r="K68" s="28"/>
      <c r="L68" s="28"/>
      <c r="M68" s="16"/>
      <c r="N68" s="28"/>
    </row>
    <row r="69" spans="1:14" ht="33" customHeight="1" x14ac:dyDescent="0.25">
      <c r="A69" s="45">
        <v>2</v>
      </c>
      <c r="B69" s="104" t="s">
        <v>67</v>
      </c>
      <c r="C69" s="105"/>
      <c r="D69" s="105"/>
      <c r="E69" s="106"/>
      <c r="F69" s="28" t="s">
        <v>61</v>
      </c>
      <c r="G69" s="28"/>
      <c r="H69" s="30"/>
      <c r="M69" s="16"/>
      <c r="N69" s="28"/>
    </row>
    <row r="70" spans="1:14" ht="65.25" customHeight="1" x14ac:dyDescent="0.25">
      <c r="A70" s="45">
        <v>3</v>
      </c>
      <c r="B70" s="104" t="s">
        <v>68</v>
      </c>
      <c r="C70" s="105"/>
      <c r="D70" s="105"/>
      <c r="E70" s="106"/>
      <c r="F70" s="28" t="s">
        <v>69</v>
      </c>
      <c r="G70" s="28"/>
      <c r="H70" s="30"/>
      <c r="M70" s="16"/>
      <c r="N70" s="28"/>
    </row>
    <row r="71" spans="1:14" ht="31.5" customHeight="1" x14ac:dyDescent="0.25">
      <c r="A71" s="72" t="s">
        <v>125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</row>
    <row r="72" spans="1:14" ht="276" customHeight="1" x14ac:dyDescent="0.25">
      <c r="A72" s="73" t="s">
        <v>137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</row>
    <row r="73" spans="1:14" ht="36.75" hidden="1" x14ac:dyDescent="0.25">
      <c r="A73" s="58" t="s">
        <v>93</v>
      </c>
      <c r="B73" s="58"/>
      <c r="C73" s="47" t="s">
        <v>94</v>
      </c>
      <c r="D73" s="57" t="s">
        <v>95</v>
      </c>
      <c r="E73" s="57"/>
      <c r="F73" s="57"/>
      <c r="G73" s="57"/>
      <c r="H73" s="57"/>
      <c r="I73" s="57"/>
      <c r="J73" s="57"/>
      <c r="K73" s="57"/>
      <c r="L73" s="57"/>
      <c r="M73" s="57"/>
      <c r="N73" s="47" t="s">
        <v>96</v>
      </c>
    </row>
    <row r="74" spans="1:14" ht="27.6" hidden="1" customHeight="1" x14ac:dyDescent="0.25">
      <c r="A74" s="56" t="s">
        <v>103</v>
      </c>
      <c r="B74" s="56"/>
      <c r="C74" s="63">
        <v>0.4</v>
      </c>
      <c r="D74" s="58" t="s">
        <v>97</v>
      </c>
      <c r="E74" s="58"/>
      <c r="F74" s="58"/>
      <c r="G74" s="58"/>
      <c r="H74" s="58"/>
      <c r="I74" s="58"/>
      <c r="J74" s="58"/>
      <c r="K74" s="58"/>
      <c r="L74" s="58"/>
      <c r="M74" s="58"/>
      <c r="N74" s="48">
        <v>10</v>
      </c>
    </row>
    <row r="75" spans="1:14" ht="19.899999999999999" hidden="1" customHeight="1" x14ac:dyDescent="0.25">
      <c r="A75" s="56"/>
      <c r="B75" s="56"/>
      <c r="C75" s="63"/>
      <c r="D75" s="58" t="s">
        <v>98</v>
      </c>
      <c r="E75" s="58"/>
      <c r="F75" s="58"/>
      <c r="G75" s="58"/>
      <c r="H75" s="58"/>
      <c r="I75" s="58"/>
      <c r="J75" s="58"/>
      <c r="K75" s="58"/>
      <c r="L75" s="58"/>
      <c r="M75" s="58"/>
      <c r="N75" s="48">
        <v>8</v>
      </c>
    </row>
    <row r="76" spans="1:14" ht="16.149999999999999" hidden="1" customHeight="1" x14ac:dyDescent="0.25">
      <c r="A76" s="56"/>
      <c r="B76" s="56"/>
      <c r="C76" s="63"/>
      <c r="D76" s="58" t="s">
        <v>99</v>
      </c>
      <c r="E76" s="58"/>
      <c r="F76" s="58"/>
      <c r="G76" s="58"/>
      <c r="H76" s="58"/>
      <c r="I76" s="58"/>
      <c r="J76" s="58"/>
      <c r="K76" s="58"/>
      <c r="L76" s="58"/>
      <c r="M76" s="58"/>
      <c r="N76" s="48">
        <v>6</v>
      </c>
    </row>
    <row r="77" spans="1:14" ht="19.899999999999999" hidden="1" customHeight="1" x14ac:dyDescent="0.25">
      <c r="A77" s="56"/>
      <c r="B77" s="56"/>
      <c r="C77" s="63"/>
      <c r="D77" s="58" t="s">
        <v>100</v>
      </c>
      <c r="E77" s="58"/>
      <c r="F77" s="58"/>
      <c r="G77" s="58"/>
      <c r="H77" s="58"/>
      <c r="I77" s="58"/>
      <c r="J77" s="58"/>
      <c r="K77" s="58"/>
      <c r="L77" s="58"/>
      <c r="M77" s="58"/>
      <c r="N77" s="48">
        <v>4</v>
      </c>
    </row>
    <row r="78" spans="1:14" ht="24.6" hidden="1" customHeight="1" x14ac:dyDescent="0.25">
      <c r="A78" s="56"/>
      <c r="B78" s="56"/>
      <c r="C78" s="63"/>
      <c r="D78" s="58" t="s">
        <v>101</v>
      </c>
      <c r="E78" s="58"/>
      <c r="F78" s="58"/>
      <c r="G78" s="58"/>
      <c r="H78" s="58"/>
      <c r="I78" s="58"/>
      <c r="J78" s="58"/>
      <c r="K78" s="58"/>
      <c r="L78" s="58"/>
      <c r="M78" s="58"/>
      <c r="N78" s="48">
        <v>2</v>
      </c>
    </row>
    <row r="79" spans="1:14" ht="18.600000000000001" hidden="1" customHeight="1" x14ac:dyDescent="0.25">
      <c r="A79" s="56"/>
      <c r="B79" s="56"/>
      <c r="C79" s="63"/>
      <c r="D79" s="58" t="s">
        <v>102</v>
      </c>
      <c r="E79" s="58"/>
      <c r="F79" s="58"/>
      <c r="G79" s="58"/>
      <c r="H79" s="58"/>
      <c r="I79" s="58"/>
      <c r="J79" s="58"/>
      <c r="K79" s="58"/>
      <c r="L79" s="58"/>
      <c r="M79" s="58"/>
      <c r="N79" s="48">
        <v>1</v>
      </c>
    </row>
    <row r="80" spans="1:14" ht="14.45" hidden="1" customHeight="1" x14ac:dyDescent="0.25">
      <c r="A80" s="56" t="s">
        <v>109</v>
      </c>
      <c r="B80" s="56"/>
      <c r="C80" s="57">
        <v>0.4</v>
      </c>
      <c r="D80" s="58" t="s">
        <v>104</v>
      </c>
      <c r="E80" s="58"/>
      <c r="F80" s="58"/>
      <c r="G80" s="58"/>
      <c r="H80" s="58"/>
      <c r="I80" s="58"/>
      <c r="J80" s="58"/>
      <c r="K80" s="58"/>
      <c r="L80" s="58"/>
      <c r="M80" s="58"/>
      <c r="N80" s="48">
        <v>10</v>
      </c>
    </row>
    <row r="81" spans="1:14" ht="26.45" hidden="1" customHeight="1" x14ac:dyDescent="0.25">
      <c r="A81" s="56"/>
      <c r="B81" s="56"/>
      <c r="C81" s="57"/>
      <c r="D81" s="58" t="s">
        <v>105</v>
      </c>
      <c r="E81" s="58"/>
      <c r="F81" s="58"/>
      <c r="G81" s="58"/>
      <c r="H81" s="58"/>
      <c r="I81" s="58"/>
      <c r="J81" s="58"/>
      <c r="K81" s="58"/>
      <c r="L81" s="58"/>
      <c r="M81" s="58"/>
      <c r="N81" s="48">
        <v>8</v>
      </c>
    </row>
    <row r="82" spans="1:14" ht="25.9" hidden="1" customHeight="1" x14ac:dyDescent="0.25">
      <c r="A82" s="56"/>
      <c r="B82" s="56"/>
      <c r="C82" s="57"/>
      <c r="D82" s="58" t="s">
        <v>106</v>
      </c>
      <c r="E82" s="58"/>
      <c r="F82" s="58"/>
      <c r="G82" s="58"/>
      <c r="H82" s="58"/>
      <c r="I82" s="58"/>
      <c r="J82" s="58"/>
      <c r="K82" s="58"/>
      <c r="L82" s="58"/>
      <c r="M82" s="58"/>
      <c r="N82" s="48">
        <v>6</v>
      </c>
    </row>
    <row r="83" spans="1:14" ht="27.6" hidden="1" customHeight="1" x14ac:dyDescent="0.25">
      <c r="A83" s="56"/>
      <c r="B83" s="56"/>
      <c r="C83" s="57"/>
      <c r="D83" s="58" t="s">
        <v>107</v>
      </c>
      <c r="E83" s="58"/>
      <c r="F83" s="58"/>
      <c r="G83" s="58"/>
      <c r="H83" s="58"/>
      <c r="I83" s="58"/>
      <c r="J83" s="58"/>
      <c r="K83" s="58"/>
      <c r="L83" s="58"/>
      <c r="M83" s="58"/>
      <c r="N83" s="48">
        <v>4</v>
      </c>
    </row>
    <row r="84" spans="1:14" ht="24" hidden="1" customHeight="1" x14ac:dyDescent="0.25">
      <c r="A84" s="56"/>
      <c r="B84" s="56"/>
      <c r="C84" s="57"/>
      <c r="D84" s="58" t="s">
        <v>108</v>
      </c>
      <c r="E84" s="58"/>
      <c r="F84" s="58"/>
      <c r="G84" s="58"/>
      <c r="H84" s="58"/>
      <c r="I84" s="58"/>
      <c r="J84" s="58"/>
      <c r="K84" s="58"/>
      <c r="L84" s="58"/>
      <c r="M84" s="58"/>
      <c r="N84" s="48">
        <v>1</v>
      </c>
    </row>
    <row r="85" spans="1:14" ht="12.6" hidden="1" customHeight="1" x14ac:dyDescent="0.25">
      <c r="A85" s="56" t="s">
        <v>112</v>
      </c>
      <c r="B85" s="56"/>
      <c r="C85" s="57">
        <v>0.2</v>
      </c>
      <c r="D85" s="58" t="s">
        <v>110</v>
      </c>
      <c r="E85" s="58"/>
      <c r="F85" s="58"/>
      <c r="G85" s="58"/>
      <c r="H85" s="58"/>
      <c r="I85" s="58"/>
      <c r="J85" s="58"/>
      <c r="K85" s="58"/>
      <c r="L85" s="58"/>
      <c r="M85" s="58"/>
      <c r="N85" s="49">
        <v>10</v>
      </c>
    </row>
    <row r="86" spans="1:14" ht="34.5" customHeight="1" x14ac:dyDescent="0.25">
      <c r="A86" s="56"/>
      <c r="B86" s="56"/>
      <c r="C86" s="57"/>
      <c r="D86" s="58" t="s">
        <v>111</v>
      </c>
      <c r="E86" s="58"/>
      <c r="F86" s="58"/>
      <c r="G86" s="58"/>
      <c r="H86" s="58"/>
      <c r="I86" s="58"/>
      <c r="J86" s="58"/>
      <c r="K86" s="58"/>
      <c r="L86" s="58"/>
      <c r="M86" s="58"/>
      <c r="N86" s="49">
        <v>1</v>
      </c>
    </row>
    <row r="87" spans="1:14" ht="12.75" customHeight="1" x14ac:dyDescent="0.25">
      <c r="A87" s="59" t="s">
        <v>124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1"/>
    </row>
    <row r="88" spans="1:14" ht="24.75" customHeight="1" x14ac:dyDescent="0.25">
      <c r="A88" s="55" t="s">
        <v>113</v>
      </c>
      <c r="B88" s="55"/>
      <c r="C88" s="55"/>
      <c r="D88" s="55" t="s">
        <v>114</v>
      </c>
      <c r="E88" s="55"/>
      <c r="F88" s="55"/>
      <c r="G88" s="55"/>
      <c r="H88" s="54" t="s">
        <v>121</v>
      </c>
      <c r="I88" s="54"/>
      <c r="J88" s="54"/>
      <c r="K88" s="54"/>
      <c r="L88" s="54"/>
      <c r="M88" s="54"/>
      <c r="N88" s="54"/>
    </row>
    <row r="89" spans="1:14" ht="27.6" customHeight="1" x14ac:dyDescent="0.25">
      <c r="A89" s="62" t="s">
        <v>115</v>
      </c>
      <c r="B89" s="62"/>
      <c r="C89" s="62"/>
      <c r="D89" s="55" t="s">
        <v>116</v>
      </c>
      <c r="E89" s="55"/>
      <c r="F89" s="55"/>
      <c r="G89" s="55"/>
      <c r="H89" s="55" t="s">
        <v>122</v>
      </c>
      <c r="I89" s="55"/>
      <c r="J89" s="55"/>
      <c r="K89" s="55"/>
      <c r="L89" s="55"/>
      <c r="M89" s="55"/>
      <c r="N89" s="55"/>
    </row>
    <row r="90" spans="1:14" ht="91.5" customHeight="1" x14ac:dyDescent="0.25">
      <c r="A90" s="62" t="s">
        <v>117</v>
      </c>
      <c r="B90" s="62"/>
      <c r="C90" s="62"/>
      <c r="D90" s="55" t="s">
        <v>118</v>
      </c>
      <c r="E90" s="55"/>
      <c r="F90" s="55"/>
      <c r="G90" s="55"/>
      <c r="H90" s="55" t="s">
        <v>122</v>
      </c>
      <c r="I90" s="55"/>
      <c r="J90" s="55"/>
      <c r="K90" s="55"/>
      <c r="L90" s="55"/>
      <c r="M90" s="55"/>
      <c r="N90" s="55"/>
    </row>
    <row r="91" spans="1:14" ht="27" customHeight="1" x14ac:dyDescent="0.25">
      <c r="A91" s="62" t="s">
        <v>119</v>
      </c>
      <c r="B91" s="62"/>
      <c r="C91" s="62"/>
      <c r="D91" s="55" t="s">
        <v>120</v>
      </c>
      <c r="E91" s="55"/>
      <c r="F91" s="55"/>
      <c r="G91" s="55"/>
      <c r="H91" s="55" t="s">
        <v>122</v>
      </c>
      <c r="I91" s="55"/>
      <c r="J91" s="55"/>
      <c r="K91" s="55"/>
      <c r="L91" s="55"/>
      <c r="M91" s="55"/>
      <c r="N91" s="55"/>
    </row>
    <row r="92" spans="1:14" ht="9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2" t="s">
        <v>147</v>
      </c>
      <c r="B93" s="2"/>
      <c r="C93" s="2"/>
      <c r="D93" s="2"/>
      <c r="E93" s="2"/>
      <c r="F93" s="2"/>
      <c r="H93" s="2" t="s">
        <v>131</v>
      </c>
      <c r="I93" s="2"/>
      <c r="J93" s="2"/>
    </row>
  </sheetData>
  <mergeCells count="156">
    <mergeCell ref="B59:C59"/>
    <mergeCell ref="F32:N32"/>
    <mergeCell ref="F33:N33"/>
    <mergeCell ref="B66:E67"/>
    <mergeCell ref="B68:E68"/>
    <mergeCell ref="B69:E69"/>
    <mergeCell ref="B70:E70"/>
    <mergeCell ref="A63:N63"/>
    <mergeCell ref="G66:H66"/>
    <mergeCell ref="F66:F67"/>
    <mergeCell ref="A64:N64"/>
    <mergeCell ref="A65:N65"/>
    <mergeCell ref="A66:A67"/>
    <mergeCell ref="M66:N67"/>
    <mergeCell ref="A44:N44"/>
    <mergeCell ref="M48:M49"/>
    <mergeCell ref="N48:N49"/>
    <mergeCell ref="A45:N45"/>
    <mergeCell ref="D46:D49"/>
    <mergeCell ref="M47:N47"/>
    <mergeCell ref="H46:N46"/>
    <mergeCell ref="H47:H49"/>
    <mergeCell ref="E46:F48"/>
    <mergeCell ref="I47:I49"/>
    <mergeCell ref="G46:G49"/>
    <mergeCell ref="A10:B10"/>
    <mergeCell ref="A11:B11"/>
    <mergeCell ref="C12:N12"/>
    <mergeCell ref="C10:N10"/>
    <mergeCell ref="C11:N11"/>
    <mergeCell ref="A12:B12"/>
    <mergeCell ref="C20:N20"/>
    <mergeCell ref="C21:N21"/>
    <mergeCell ref="A22:B22"/>
    <mergeCell ref="A13:B19"/>
    <mergeCell ref="C22:N22"/>
    <mergeCell ref="C13:N13"/>
    <mergeCell ref="C14:N14"/>
    <mergeCell ref="C15:N15"/>
    <mergeCell ref="C16:N16"/>
    <mergeCell ref="C17:N17"/>
    <mergeCell ref="C18:N18"/>
    <mergeCell ref="A20:B20"/>
    <mergeCell ref="A21:B21"/>
    <mergeCell ref="C19:N19"/>
    <mergeCell ref="A23:N23"/>
    <mergeCell ref="A42:N42"/>
    <mergeCell ref="B24:C24"/>
    <mergeCell ref="F2:N2"/>
    <mergeCell ref="A7:B7"/>
    <mergeCell ref="A8:B8"/>
    <mergeCell ref="A9:B9"/>
    <mergeCell ref="C7:N7"/>
    <mergeCell ref="C8:N8"/>
    <mergeCell ref="C9:N9"/>
    <mergeCell ref="A6:B6"/>
    <mergeCell ref="A3:L3"/>
    <mergeCell ref="A5:B5"/>
    <mergeCell ref="C5:N5"/>
    <mergeCell ref="C6:N6"/>
    <mergeCell ref="A4:N4"/>
    <mergeCell ref="B2:E2"/>
    <mergeCell ref="B40:C40"/>
    <mergeCell ref="F25:N25"/>
    <mergeCell ref="F26:N26"/>
    <mergeCell ref="F27:N27"/>
    <mergeCell ref="F28:N28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71:N71"/>
    <mergeCell ref="A72:N72"/>
    <mergeCell ref="D73:M73"/>
    <mergeCell ref="A73:B73"/>
    <mergeCell ref="D38:E38"/>
    <mergeCell ref="D39:E39"/>
    <mergeCell ref="D40:E40"/>
    <mergeCell ref="D41:E41"/>
    <mergeCell ref="F29:N29"/>
    <mergeCell ref="F30:N30"/>
    <mergeCell ref="F31:N31"/>
    <mergeCell ref="F34:N34"/>
    <mergeCell ref="F35:N35"/>
    <mergeCell ref="F36:N36"/>
    <mergeCell ref="B34:C34"/>
    <mergeCell ref="B35:C35"/>
    <mergeCell ref="B36:C36"/>
    <mergeCell ref="A43:N43"/>
    <mergeCell ref="J47:J49"/>
    <mergeCell ref="K47:K49"/>
    <mergeCell ref="L47:L49"/>
    <mergeCell ref="A46:A49"/>
    <mergeCell ref="B46:B49"/>
    <mergeCell ref="C46:C49"/>
    <mergeCell ref="D24:E24"/>
    <mergeCell ref="F24:N24"/>
    <mergeCell ref="D25:E25"/>
    <mergeCell ref="D26:E26"/>
    <mergeCell ref="B41:C41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B37:C37"/>
    <mergeCell ref="B38:C38"/>
    <mergeCell ref="F37:N37"/>
    <mergeCell ref="F38:N38"/>
    <mergeCell ref="F39:N39"/>
    <mergeCell ref="F40:N40"/>
    <mergeCell ref="F41:N41"/>
    <mergeCell ref="B39:C39"/>
    <mergeCell ref="D79:M79"/>
    <mergeCell ref="A74:B79"/>
    <mergeCell ref="C74:C79"/>
    <mergeCell ref="D80:M80"/>
    <mergeCell ref="D81:M81"/>
    <mergeCell ref="D74:M74"/>
    <mergeCell ref="D75:M75"/>
    <mergeCell ref="D76:M76"/>
    <mergeCell ref="D77:M77"/>
    <mergeCell ref="D78:M78"/>
    <mergeCell ref="H88:N88"/>
    <mergeCell ref="H89:N89"/>
    <mergeCell ref="H90:N90"/>
    <mergeCell ref="H91:N91"/>
    <mergeCell ref="A80:B84"/>
    <mergeCell ref="C85:C86"/>
    <mergeCell ref="D85:M85"/>
    <mergeCell ref="D86:M86"/>
    <mergeCell ref="A85:B86"/>
    <mergeCell ref="A87:N87"/>
    <mergeCell ref="D82:M82"/>
    <mergeCell ref="D83:M83"/>
    <mergeCell ref="D84:M84"/>
    <mergeCell ref="C80:C84"/>
    <mergeCell ref="A91:C91"/>
    <mergeCell ref="D88:G88"/>
    <mergeCell ref="D89:G89"/>
    <mergeCell ref="D90:G90"/>
    <mergeCell ref="D91:G91"/>
    <mergeCell ref="A88:C88"/>
    <mergeCell ref="A89:C89"/>
    <mergeCell ref="A90:C9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2020-12-17T08:22:44Z</dcterms:modified>
</cp:coreProperties>
</file>