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A2EC1FD1-DE1A-4295-A70C-56576E6CB3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I25" i="1"/>
  <c r="J25" i="1"/>
  <c r="K25" i="1"/>
  <c r="H25" i="1"/>
  <c r="I24" i="1"/>
  <c r="J24" i="1"/>
  <c r="K24" i="1"/>
  <c r="H24" i="1"/>
  <c r="G24" i="1" s="1"/>
  <c r="I23" i="1"/>
  <c r="J23" i="1"/>
  <c r="K23" i="1"/>
  <c r="H23" i="1"/>
  <c r="G21" i="1"/>
  <c r="G22" i="1"/>
  <c r="G20" i="1"/>
  <c r="G19" i="1"/>
  <c r="G23" i="1" l="1"/>
  <c r="L32" i="2" l="1"/>
  <c r="K32" i="2"/>
  <c r="J32" i="2"/>
  <c r="H32" i="2" s="1"/>
  <c r="I32" i="2"/>
  <c r="L31" i="2"/>
  <c r="K31" i="2"/>
  <c r="J31" i="2"/>
  <c r="I31" i="2"/>
  <c r="H31" i="2" s="1"/>
  <c r="L30" i="2"/>
  <c r="K30" i="2"/>
  <c r="J30" i="2"/>
  <c r="I30" i="2"/>
  <c r="H27" i="2"/>
  <c r="H26" i="2"/>
  <c r="H22" i="2"/>
  <c r="H15" i="2"/>
  <c r="H14" i="2"/>
  <c r="H12" i="2"/>
  <c r="H30" i="2" l="1"/>
</calcChain>
</file>

<file path=xl/sharedStrings.xml><?xml version="1.0" encoding="utf-8"?>
<sst xmlns="http://schemas.openxmlformats.org/spreadsheetml/2006/main" count="200" uniqueCount="120">
  <si>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</si>
  <si>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</si>
  <si>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</si>
  <si>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</si>
  <si>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</si>
  <si>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</si>
  <si>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</si>
  <si>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</si>
  <si>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 xml:space="preserve">Перечень мероприятий Ведомственной целевой программы  </t>
  </si>
  <si>
    <t>№  п/п</t>
  </si>
  <si>
    <t>Наименование мероприятий</t>
  </si>
  <si>
    <t>КБК</t>
  </si>
  <si>
    <t>ОКПД ОКВЭД</t>
  </si>
  <si>
    <t>Адрес реализации мероприятия</t>
  </si>
  <si>
    <t>Ожидаемый результат в натуральных показателях</t>
  </si>
  <si>
    <t>Годовой объём финансирования мероприятий (тыс.руб.)</t>
  </si>
  <si>
    <t>В т.ч. по кварталам</t>
  </si>
  <si>
    <t>1 кв.</t>
  </si>
  <si>
    <t>2 кв.</t>
  </si>
  <si>
    <t>3 кв.</t>
  </si>
  <si>
    <t xml:space="preserve"> 4 кв.</t>
  </si>
  <si>
    <t>СПб и Лен обл.</t>
  </si>
  <si>
    <t>2.</t>
  </si>
  <si>
    <t>ВСЕГО по программе</t>
  </si>
  <si>
    <t>СПб</t>
  </si>
  <si>
    <t>1870 чел.</t>
  </si>
  <si>
    <t>3.</t>
  </si>
  <si>
    <t>Выполнение работ по изготовлению полиграфической продукции (тематических плакатов, открыток, пригласительных билетов) для организации и проведения мероприятий</t>
  </si>
  <si>
    <t>4.</t>
  </si>
  <si>
    <t>5.</t>
  </si>
  <si>
    <t>6.</t>
  </si>
  <si>
    <t>968 08 01 79506 00200 244 226</t>
  </si>
  <si>
    <t>7.</t>
  </si>
  <si>
    <t>9.</t>
  </si>
  <si>
    <t>500 чел.</t>
  </si>
  <si>
    <t>300 чел.</t>
  </si>
  <si>
    <t>СПб (БКЗ Октябрьский)</t>
  </si>
  <si>
    <t>Территория Озеро Долгого</t>
  </si>
  <si>
    <t>10.</t>
  </si>
  <si>
    <t>11.</t>
  </si>
  <si>
    <t>12.</t>
  </si>
  <si>
    <t>13.</t>
  </si>
  <si>
    <t>90.04.10.110</t>
  </si>
  <si>
    <t>79.90.20.000/79.90.2</t>
  </si>
  <si>
    <t>4000 чел.</t>
  </si>
  <si>
    <t>93.29.29.000</t>
  </si>
  <si>
    <t>58.19.11.000</t>
  </si>
  <si>
    <t>01.19.21/ 47.76.1</t>
  </si>
  <si>
    <t xml:space="preserve">Организация и проведение праздничного мероприятия "Битва хоров", посвященного встрече Нового 2019 года </t>
  </si>
  <si>
    <t>1000 чел.</t>
  </si>
  <si>
    <t>Выполнение работ по изготовлению подарочной продукции, не предназначенной для дальнейшей перепродажи - медалей выпускника из недрагоценных металлов в подарочном исполнении для награждения выпускников школ, проживающих на территории МО МО Озеро Долгое</t>
  </si>
  <si>
    <t>15.</t>
  </si>
  <si>
    <t>Итого КБК 968 08 01 79506 00200 244 226</t>
  </si>
  <si>
    <t>Месяц проведения</t>
  </si>
  <si>
    <t>Приобретение цветочной продукции для организации и проведения праздничных и иных зрелищных мероприятий</t>
  </si>
  <si>
    <t>февраль-март</t>
  </si>
  <si>
    <t>апрель</t>
  </si>
  <si>
    <t>декабрь</t>
  </si>
  <si>
    <t>4 квартал</t>
  </si>
  <si>
    <t>май</t>
  </si>
  <si>
    <t>сентябрь-октябрь</t>
  </si>
  <si>
    <t>сентябрь</t>
  </si>
  <si>
    <t>2 квартал</t>
  </si>
  <si>
    <t>1 квартал</t>
  </si>
  <si>
    <t>3 квартал</t>
  </si>
  <si>
    <t>5 400 экз.</t>
  </si>
  <si>
    <t>3 поставки</t>
  </si>
  <si>
    <t>4 поставки</t>
  </si>
  <si>
    <t>1 300 экз.</t>
  </si>
  <si>
    <t>2 поставки</t>
  </si>
  <si>
    <t>2 550 экз.</t>
  </si>
  <si>
    <t>2600 экз.</t>
  </si>
  <si>
    <t>16.</t>
  </si>
  <si>
    <t>17.</t>
  </si>
  <si>
    <t>18.</t>
  </si>
  <si>
    <t>968 08 01 79 506 00200 244 349</t>
  </si>
  <si>
    <t>968 08 01 79506 00200 244 349</t>
  </si>
  <si>
    <t>Приобретение билетов в театр на Новогоднее представление  для несовершеннолетних жителей округа</t>
  </si>
  <si>
    <t>Приобретение билетов на концерт в связи с празднованием Дня Победы</t>
  </si>
  <si>
    <t xml:space="preserve">Приобретение билетов на посещение спектакля (концерта)в связи с празднованием Дня защитника Отечества и Международного женского Дня </t>
  </si>
  <si>
    <t>Приобретение билетов на посещение спектакля (концерта) в связи с празднованием Дня учителя</t>
  </si>
  <si>
    <t>Приобретение билетов на посещение концерта в связи с Международным днем пожилых людей</t>
  </si>
  <si>
    <t>Организация и проведение праздничного мероприятия - участие в шествии колонны ко Дню Победы</t>
  </si>
  <si>
    <t>968 08 01 79 506 00200 244 226</t>
  </si>
  <si>
    <t>Итого КБК 968 08 01 79506 00200 244 349</t>
  </si>
  <si>
    <t>434 чел</t>
  </si>
  <si>
    <t>14.</t>
  </si>
  <si>
    <t>13 435 чел.</t>
  </si>
  <si>
    <t>по организации и проведению местных и участию в организации и проведении городских праздничных 
и иных зрелищных мероприятий Муниципального образования Муниципальный округ Озеро Долгое на 2020 год</t>
  </si>
  <si>
    <t>Организация и проведение праздничного мероприятия в связи с 75-летием дня Победы</t>
  </si>
  <si>
    <t xml:space="preserve"> </t>
  </si>
  <si>
    <t>1.</t>
  </si>
  <si>
    <t>4 кв.</t>
  </si>
  <si>
    <t xml:space="preserve">      Л.Н. Лебедева</t>
  </si>
  <si>
    <t>Руководитель организационного отдела МА МО МО Озеро Долгое</t>
  </si>
  <si>
    <t>2022 год</t>
  </si>
  <si>
    <t xml:space="preserve">УТВЕРЖДЕНО
Распоряжением МА МО МО Озеро Долгое 
от  "  "__2022 г. № 01-04/____  Приложение № __ 
</t>
  </si>
  <si>
    <t>Федеральный закон от 06.10.2003 г. № 131-ФЗ «Об общих принципах организации местного самоуправления в Российской Федерации», Закон Российской Федерации от 27.12.1991 № 2124-1 «О средствах массовой информации», Закон Санкт-Петербурга от 23.09.2009 № 420-79 «Об организации местного самоуправления в Санкт-Петербурге» ст 10, п.1, пп 25.
Устав МО МО Озеро Долго, Решение МС МО МО Озеро Долгое № 35 от 26.10.2011"О порядке официального опубликования (обнародования) муниципальных правовых актов и иной информации общественно-значимого характера"</t>
  </si>
  <si>
    <t>Ведомственная целевая программа по учреждению печатного средства массовой информации для опубликования муниципальных правовых актов, доведения до сведения жителей муниципального образования официальной информации о социально-экономическом и культурном развитии МО МО Озеро Долгое и иной официальной информации на 2022 год</t>
  </si>
  <si>
    <r>
      <t xml:space="preserve"> - Объём финансирования -</t>
    </r>
    <r>
      <rPr>
        <b/>
        <sz val="11"/>
        <color theme="1"/>
        <rFont val="Times New Roman"/>
        <family val="1"/>
        <charset val="204"/>
      </rPr>
      <t>1995,0</t>
    </r>
    <r>
      <rPr>
        <sz val="11"/>
        <color theme="1"/>
        <rFont val="Times New Roman"/>
        <family val="1"/>
        <charset val="204"/>
      </rPr>
      <t xml:space="preserve"> тыс.руб.</t>
    </r>
    <r>
      <rPr>
        <b/>
        <sz val="11"/>
        <color indexed="8"/>
        <rFont val="Times New Roman"/>
        <family val="1"/>
        <charset val="204"/>
      </rPr>
      <t xml:space="preserve"> (</t>
    </r>
    <r>
      <rPr>
        <sz val="11"/>
        <color indexed="8"/>
        <rFont val="Times New Roman"/>
        <family val="1"/>
        <charset val="204"/>
      </rPr>
      <t>Один миллион девятьсот девяносто пять тысяч руб. 00 коп.)
 - Источник финансирования – средства местного бюджета Муниципального образования Муниципальный округ Озеро Долгое</t>
    </r>
  </si>
  <si>
    <t>Информированность жителей о принятых муниципальных правовых актах и о деятельности органов местного самоуправления,  о социально-экономическом и культурном развитии территории МО МО Озеро Долгое, о развитии его общественной инфраструктуры и иной официальной информации, о мероприятиях, проводимых на территории МО МО Озеро Долгое</t>
  </si>
  <si>
    <t xml:space="preserve">Издание  газет «Муниципальный вестник Озеро Долгое»                                                 (формат: А-3; кол-во полос – 4; цветность – 4+4) </t>
  </si>
  <si>
    <t xml:space="preserve">Издание специальных выпусков газеты «Муниципальный вестник Озеро Долгое» (формат: А-4; кол-во полос – 4; цветность – 1+1) </t>
  </si>
  <si>
    <t>25 000 экз</t>
  </si>
  <si>
    <t>2000 экз</t>
  </si>
  <si>
    <t>Объем финансирования год (тыс.руб.)</t>
  </si>
  <si>
    <t>Ожид.рез-т в нат. показателях</t>
  </si>
  <si>
    <t>968 1202 45700 00251 244 226</t>
  </si>
  <si>
    <t>Итого по КБК</t>
  </si>
  <si>
    <t>968 0113 45700 00252 244 226</t>
  </si>
  <si>
    <t>Размещение информации на информационно-справочных носителях учреждений</t>
  </si>
  <si>
    <t xml:space="preserve">Размещение информации на уличных информационно-справочных носителях                             </t>
  </si>
  <si>
    <t>ИТОГО</t>
  </si>
  <si>
    <t xml:space="preserve">территория МО </t>
  </si>
  <si>
    <t>Местная администрация ВМО МО Озеро Долгое</t>
  </si>
  <si>
    <t xml:space="preserve">УТВЕРЖДЕНО
Распоряжением МА МО МО Озеро Долгое 
от  25.10.2021 г. № 01-04/29  Приложение №18 
</t>
  </si>
  <si>
    <t>Ведомственная целевая программа по учреждению печатного средства массовой информации для опубликования муниципальных правовых актов, доведения до сведения жителей муниципального образования официальной информации о социально-экономическом и культурном развитии ВМО МО Озеро Долгое и иной официальной информации на 2022 год</t>
  </si>
  <si>
    <t xml:space="preserve">  Формирование открытого информационного пространства на территории ВМО МО Озеро Долгое, удовлетворяющего требованиям реализации прав граждан на доступ к информации о деятельности органов местного самоуправления и обеспечения гласности и открытости деятельности органов местного самоуправления.</t>
  </si>
  <si>
    <t>Обеспечение жителей ВМО МО Озеро Долгое информацией о принятых муниципальных правовых актах, обеспечение достоверными сведениями о деятельности государственных органов, органов местного самоуправления, организаций, общественных объединений, их должностных лиц, о проводимых мероприятиях на территории ВМО МО Озеро Долгое</t>
  </si>
  <si>
    <t>по учреждению печатного средства массовой информации для опубликования муниципальных правовых актов, доведения до сведения жителей муниципального образования официальной информации о социально-экономическом и культурном развитии ВМО МО Озеро Долгое и иной официальной информации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</si>
</sst>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"/>
  </numFmts>
  <fonts count="29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49" fontId="3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 readingOrder="1"/>
    </xf>
    <xf numFmtId="0" fontId="5" fillId="0" borderId="5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left" vertical="top" wrapText="1" justifyLastLine="1" readingOrder="1"/>
    </xf>
    <xf numFmtId="0" fontId="6" fillId="0" borderId="5" xfId="0" applyFont="1" applyBorder="1" applyAlignment="1">
      <alignment horizontal="left" vertical="top" wrapText="1" readingOrder="1"/>
    </xf>
    <xf numFmtId="0" fontId="4" fillId="0" borderId="5" xfId="0" applyFont="1" applyBorder="1" applyAlignment="1">
      <alignment horizontal="left" vertical="top" wrapText="1" readingOrder="1"/>
    </xf>
    <xf numFmtId="1" fontId="4" fillId="0" borderId="5" xfId="0" applyNumberFormat="1" applyFont="1" applyBorder="1" applyAlignment="1">
      <alignment horizontal="left" vertical="top" wrapText="1" justifyLastLine="1" readingOrder="1"/>
    </xf>
    <xf numFmtId="0" fontId="14" fillId="0" borderId="5" xfId="0" applyFont="1" applyBorder="1" applyAlignment="1">
      <alignment horizontal="left" vertical="top" wrapText="1" readingOrder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/>
    <xf numFmtId="0" fontId="0" fillId="0" borderId="12" xfId="0" applyBorder="1" applyAlignment="1"/>
    <xf numFmtId="0" fontId="17" fillId="0" borderId="1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top" wrapText="1" readingOrder="1"/>
    </xf>
    <xf numFmtId="1" fontId="12" fillId="0" borderId="8" xfId="0" applyNumberFormat="1" applyFont="1" applyBorder="1" applyAlignment="1">
      <alignment horizontal="left" vertical="top" wrapText="1" justifyLastLine="1" readingOrder="1"/>
    </xf>
    <xf numFmtId="0" fontId="13" fillId="0" borderId="8" xfId="0" applyFont="1" applyBorder="1" applyAlignment="1">
      <alignment horizontal="left" vertical="top" wrapText="1" readingOrder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 vertical="top" wrapText="1" justifyLastLine="1" readingOrder="1"/>
    </xf>
    <xf numFmtId="49" fontId="15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top" wrapText="1" justifyLastLine="1" readingOrder="1"/>
    </xf>
    <xf numFmtId="0" fontId="0" fillId="0" borderId="0" xfId="0" applyAlignment="1">
      <alignment horizontal="center"/>
    </xf>
    <xf numFmtId="49" fontId="4" fillId="2" borderId="5" xfId="0" applyNumberFormat="1" applyFont="1" applyFill="1" applyBorder="1" applyAlignment="1">
      <alignment horizontal="center" vertical="top"/>
    </xf>
    <xf numFmtId="1" fontId="4" fillId="2" borderId="5" xfId="0" applyNumberFormat="1" applyFont="1" applyFill="1" applyBorder="1" applyAlignment="1">
      <alignment horizontal="left" vertical="top" wrapText="1" justifyLastLine="1" readingOrder="1"/>
    </xf>
    <xf numFmtId="49" fontId="15" fillId="2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 wrapText="1" readingOrder="1"/>
    </xf>
    <xf numFmtId="1" fontId="4" fillId="2" borderId="5" xfId="0" applyNumberFormat="1" applyFont="1" applyFill="1" applyBorder="1" applyAlignment="1">
      <alignment horizontal="center" vertical="top" wrapText="1" justifyLastLine="1" readingOrder="1"/>
    </xf>
    <xf numFmtId="0" fontId="14" fillId="2" borderId="5" xfId="0" applyFont="1" applyFill="1" applyBorder="1" applyAlignment="1">
      <alignment horizontal="left" vertical="top" wrapText="1" readingOrder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 wrapText="1"/>
    </xf>
    <xf numFmtId="49" fontId="15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 readingOrder="1"/>
    </xf>
    <xf numFmtId="1" fontId="4" fillId="0" borderId="5" xfId="0" applyNumberFormat="1" applyFont="1" applyFill="1" applyBorder="1" applyAlignment="1">
      <alignment horizontal="left" vertical="top" wrapText="1" justifyLastLine="1" readingOrder="1"/>
    </xf>
    <xf numFmtId="0" fontId="4" fillId="0" borderId="5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left" vertical="top" wrapText="1" readingOrder="1"/>
    </xf>
    <xf numFmtId="0" fontId="4" fillId="0" borderId="5" xfId="0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/>
    <xf numFmtId="0" fontId="19" fillId="0" borderId="0" xfId="0" applyFont="1"/>
    <xf numFmtId="0" fontId="19" fillId="0" borderId="0" xfId="0" applyFont="1" applyAlignment="1">
      <alignment horizontal="center" vertical="center"/>
    </xf>
    <xf numFmtId="2" fontId="19" fillId="0" borderId="0" xfId="0" applyNumberFormat="1" applyFont="1"/>
    <xf numFmtId="0" fontId="20" fillId="0" borderId="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14" xfId="0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49" fontId="15" fillId="0" borderId="5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2" borderId="5" xfId="0" applyFont="1" applyFill="1" applyBorder="1" applyAlignment="1">
      <alignment vertical="top" wrapText="1"/>
    </xf>
    <xf numFmtId="0" fontId="18" fillId="0" borderId="5" xfId="0" applyNumberFormat="1" applyFont="1" applyBorder="1" applyAlignment="1" applyProtection="1">
      <alignment horizontal="center" vertical="center" wrapText="1"/>
      <protection locked="0"/>
    </xf>
    <xf numFmtId="0" fontId="2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9" fontId="15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18" fillId="0" borderId="2" xfId="0" applyNumberFormat="1" applyFont="1" applyBorder="1" applyAlignment="1" applyProtection="1">
      <alignment horizontal="center" vertical="center" wrapText="1"/>
      <protection locked="0"/>
    </xf>
    <xf numFmtId="0" fontId="24" fillId="0" borderId="2" xfId="0" applyNumberFormat="1" applyFont="1" applyBorder="1" applyAlignment="1" applyProtection="1">
      <alignment horizontal="center" vertical="center" wrapText="1"/>
      <protection locked="0"/>
    </xf>
    <xf numFmtId="49" fontId="15" fillId="0" borderId="16" xfId="0" applyNumberFormat="1" applyFont="1" applyFill="1" applyBorder="1" applyAlignment="1" applyProtection="1">
      <alignment horizontal="left" vertical="top" wrapText="1" readingOrder="1"/>
      <protection locked="0"/>
    </xf>
    <xf numFmtId="0" fontId="24" fillId="0" borderId="16" xfId="0" applyNumberFormat="1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>
      <alignment horizontal="center" vertical="center" wrapText="1"/>
    </xf>
    <xf numFmtId="0" fontId="23" fillId="2" borderId="18" xfId="0" applyFont="1" applyFill="1" applyBorder="1" applyAlignment="1">
      <alignment vertical="top" wrapText="1"/>
    </xf>
    <xf numFmtId="49" fontId="23" fillId="0" borderId="18" xfId="0" applyNumberFormat="1" applyFont="1" applyFill="1" applyBorder="1" applyAlignment="1" applyProtection="1">
      <alignment horizontal="left" vertical="top" wrapText="1" readingOrder="1"/>
      <protection locked="0"/>
    </xf>
    <xf numFmtId="0" fontId="25" fillId="0" borderId="18" xfId="0" applyNumberFormat="1" applyFont="1" applyBorder="1" applyAlignment="1" applyProtection="1">
      <alignment horizontal="center" vertical="center" wrapText="1"/>
      <protection locked="0"/>
    </xf>
    <xf numFmtId="49" fontId="23" fillId="0" borderId="17" xfId="0" applyNumberFormat="1" applyFont="1" applyFill="1" applyBorder="1" applyAlignment="1">
      <alignment horizontal="center" vertical="center"/>
    </xf>
    <xf numFmtId="0" fontId="23" fillId="0" borderId="18" xfId="0" applyNumberFormat="1" applyFont="1" applyFill="1" applyBorder="1" applyAlignment="1" applyProtection="1">
      <alignment horizontal="left" vertical="top" wrapText="1" readingOrder="1"/>
      <protection locked="0"/>
    </xf>
    <xf numFmtId="0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4" fillId="0" borderId="5" xfId="0" applyNumberFormat="1" applyFont="1" applyBorder="1" applyAlignment="1" applyProtection="1">
      <alignment horizontal="center" wrapText="1"/>
      <protection locked="0"/>
    </xf>
    <xf numFmtId="165" fontId="18" fillId="0" borderId="5" xfId="0" applyNumberFormat="1" applyFont="1" applyBorder="1" applyAlignment="1" applyProtection="1">
      <alignment horizontal="center" wrapText="1"/>
      <protection locked="0"/>
    </xf>
    <xf numFmtId="165" fontId="24" fillId="0" borderId="2" xfId="0" applyNumberFormat="1" applyFont="1" applyBorder="1" applyAlignment="1" applyProtection="1">
      <alignment horizontal="center" wrapText="1"/>
      <protection locked="0"/>
    </xf>
    <xf numFmtId="165" fontId="18" fillId="0" borderId="2" xfId="0" applyNumberFormat="1" applyFont="1" applyBorder="1" applyAlignment="1" applyProtection="1">
      <alignment horizontal="center" wrapText="1"/>
      <protection locked="0"/>
    </xf>
    <xf numFmtId="165" fontId="25" fillId="0" borderId="18" xfId="0" applyNumberFormat="1" applyFont="1" applyBorder="1" applyAlignment="1" applyProtection="1">
      <alignment horizontal="center" wrapText="1"/>
      <protection locked="0"/>
    </xf>
    <xf numFmtId="165" fontId="25" fillId="0" borderId="19" xfId="0" applyNumberFormat="1" applyFont="1" applyBorder="1" applyAlignment="1" applyProtection="1">
      <alignment horizontal="center" wrapText="1"/>
      <protection locked="0"/>
    </xf>
    <xf numFmtId="165" fontId="23" fillId="0" borderId="18" xfId="0" applyNumberFormat="1" applyFont="1" applyFill="1" applyBorder="1" applyAlignment="1" applyProtection="1">
      <alignment horizontal="center" wrapText="1"/>
      <protection locked="0"/>
    </xf>
    <xf numFmtId="49" fontId="22" fillId="0" borderId="17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165" fontId="18" fillId="0" borderId="24" xfId="0" applyNumberFormat="1" applyFont="1" applyBorder="1" applyAlignment="1" applyProtection="1">
      <alignment horizontal="center" wrapText="1"/>
      <protection locked="0"/>
    </xf>
    <xf numFmtId="0" fontId="18" fillId="0" borderId="25" xfId="0" applyFont="1" applyBorder="1" applyAlignment="1">
      <alignment horizontal="center" vertical="center" wrapText="1"/>
    </xf>
    <xf numFmtId="165" fontId="18" fillId="0" borderId="26" xfId="0" applyNumberFormat="1" applyFont="1" applyBorder="1" applyAlignment="1" applyProtection="1">
      <alignment horizontal="center" wrapText="1"/>
      <protection locked="0"/>
    </xf>
    <xf numFmtId="165" fontId="23" fillId="0" borderId="19" xfId="0" applyNumberFormat="1" applyFont="1" applyFill="1" applyBorder="1" applyAlignment="1" applyProtection="1">
      <alignment horizontal="center" wrapText="1"/>
      <protection locked="0"/>
    </xf>
    <xf numFmtId="0" fontId="18" fillId="0" borderId="27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vertical="top" wrapText="1"/>
    </xf>
    <xf numFmtId="0" fontId="18" fillId="0" borderId="16" xfId="0" applyNumberFormat="1" applyFont="1" applyBorder="1" applyAlignment="1" applyProtection="1">
      <alignment horizontal="center" vertical="center" wrapText="1"/>
      <protection locked="0"/>
    </xf>
    <xf numFmtId="165" fontId="24" fillId="0" borderId="16" xfId="0" applyNumberFormat="1" applyFont="1" applyBorder="1" applyAlignment="1" applyProtection="1">
      <alignment horizontal="center" wrapText="1"/>
      <protection locked="0"/>
    </xf>
    <xf numFmtId="165" fontId="18" fillId="0" borderId="16" xfId="0" applyNumberFormat="1" applyFont="1" applyBorder="1" applyAlignment="1" applyProtection="1">
      <alignment horizontal="center" wrapText="1"/>
      <protection locked="0"/>
    </xf>
    <xf numFmtId="165" fontId="18" fillId="0" borderId="28" xfId="0" applyNumberFormat="1" applyFont="1" applyBorder="1" applyAlignment="1" applyProtection="1">
      <alignment horizontal="center" wrapText="1"/>
      <protection locked="0"/>
    </xf>
    <xf numFmtId="0" fontId="4" fillId="0" borderId="16" xfId="0" applyNumberFormat="1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>
      <alignment horizontal="center" vertical="center" wrapText="1" readingOrder="1"/>
    </xf>
    <xf numFmtId="49" fontId="23" fillId="0" borderId="18" xfId="0" applyNumberFormat="1" applyFont="1" applyBorder="1" applyAlignment="1" applyProtection="1">
      <alignment horizontal="left" vertical="top" wrapText="1" justifyLastLine="1" readingOrder="1"/>
      <protection locked="0"/>
    </xf>
    <xf numFmtId="0" fontId="28" fillId="0" borderId="18" xfId="0" applyFont="1" applyBorder="1" applyAlignment="1">
      <alignment horizontal="left" vertical="top" wrapText="1" readingOrder="1"/>
    </xf>
    <xf numFmtId="0" fontId="23" fillId="0" borderId="18" xfId="0" applyFont="1" applyBorder="1" applyAlignment="1">
      <alignment horizontal="center" vertical="center" wrapText="1"/>
    </xf>
    <xf numFmtId="2" fontId="23" fillId="0" borderId="18" xfId="0" applyNumberFormat="1" applyFont="1" applyBorder="1" applyAlignment="1">
      <alignment horizontal="center" vertical="center" wrapText="1"/>
    </xf>
    <xf numFmtId="2" fontId="23" fillId="0" borderId="18" xfId="0" applyNumberFormat="1" applyFont="1" applyBorder="1" applyAlignment="1">
      <alignment horizontal="center" vertical="center"/>
    </xf>
    <xf numFmtId="2" fontId="23" fillId="0" borderId="19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21" fillId="0" borderId="5" xfId="0" applyFont="1" applyBorder="1" applyAlignment="1" applyProtection="1">
      <alignment horizontal="left" vertical="top" wrapText="1"/>
      <protection locked="0"/>
    </xf>
    <xf numFmtId="0" fontId="16" fillId="0" borderId="24" xfId="0" applyFont="1" applyBorder="1" applyAlignment="1">
      <alignment horizontal="center" vertical="top" wrapText="1"/>
    </xf>
    <xf numFmtId="0" fontId="26" fillId="0" borderId="24" xfId="0" applyFont="1" applyBorder="1" applyAlignment="1"/>
    <xf numFmtId="0" fontId="26" fillId="0" borderId="30" xfId="0" applyFont="1" applyBorder="1" applyAlignment="1"/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21" fillId="0" borderId="5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6" fillId="0" borderId="5" xfId="0" applyFont="1" applyBorder="1" applyAlignment="1">
      <alignment horizontal="center" vertical="top" wrapText="1"/>
    </xf>
    <xf numFmtId="0" fontId="26" fillId="0" borderId="5" xfId="0" applyFont="1" applyBorder="1" applyAlignment="1"/>
    <xf numFmtId="0" fontId="26" fillId="0" borderId="7" xfId="0" applyFont="1" applyBorder="1" applyAlignment="1"/>
    <xf numFmtId="0" fontId="16" fillId="0" borderId="2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/>
    <xf numFmtId="0" fontId="0" fillId="0" borderId="7" xfId="0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zoomScale="84" zoomScaleNormal="84" workbookViewId="0">
      <selection activeCell="C4" sqref="C4:K4"/>
    </sheetView>
  </sheetViews>
  <sheetFormatPr defaultRowHeight="15.6" x14ac:dyDescent="0.3"/>
  <cols>
    <col min="1" max="1" width="3.5546875" style="68" customWidth="1"/>
    <col min="2" max="2" width="43.5546875" style="68" customWidth="1"/>
    <col min="3" max="3" width="16.33203125" style="68" customWidth="1"/>
    <col min="4" max="4" width="8.77734375" style="68" customWidth="1"/>
    <col min="5" max="5" width="11.44140625" style="69" customWidth="1"/>
    <col min="6" max="6" width="11.77734375" style="68" customWidth="1"/>
    <col min="7" max="7" width="10" style="68" customWidth="1"/>
    <col min="8" max="8" width="9" style="68" customWidth="1"/>
    <col min="9" max="9" width="8.6640625" style="68" customWidth="1"/>
    <col min="10" max="10" width="9.109375" style="68" customWidth="1"/>
    <col min="11" max="11" width="8.77734375" style="67" customWidth="1"/>
  </cols>
  <sheetData>
    <row r="1" spans="1:11" ht="6.75" customHeight="1" x14ac:dyDescent="0.3">
      <c r="A1" s="64"/>
      <c r="B1" s="64"/>
      <c r="C1" s="64"/>
      <c r="D1" s="64"/>
      <c r="E1" s="65"/>
      <c r="F1" s="64"/>
      <c r="G1" s="64"/>
      <c r="H1" s="64"/>
      <c r="I1" s="64"/>
      <c r="J1" s="64"/>
      <c r="K1" s="66"/>
    </row>
    <row r="2" spans="1:11" ht="45.6" customHeight="1" x14ac:dyDescent="0.3">
      <c r="A2" s="64"/>
      <c r="B2" s="71"/>
      <c r="C2" s="124" t="s">
        <v>96</v>
      </c>
      <c r="D2" s="124"/>
      <c r="E2" s="124"/>
      <c r="F2" s="124"/>
      <c r="G2" s="124" t="s">
        <v>115</v>
      </c>
      <c r="H2" s="124"/>
      <c r="I2" s="124"/>
      <c r="J2" s="124"/>
      <c r="K2" s="124"/>
    </row>
    <row r="3" spans="1:11" ht="47.4" customHeight="1" x14ac:dyDescent="0.3">
      <c r="A3" s="133" t="s">
        <v>98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57.6" customHeight="1" x14ac:dyDescent="0.3">
      <c r="A4" s="142" t="s">
        <v>0</v>
      </c>
      <c r="B4" s="143"/>
      <c r="C4" s="134" t="s">
        <v>116</v>
      </c>
      <c r="D4" s="134"/>
      <c r="E4" s="134"/>
      <c r="F4" s="134"/>
      <c r="G4" s="134"/>
      <c r="H4" s="134"/>
      <c r="I4" s="134"/>
      <c r="J4" s="134"/>
      <c r="K4" s="134"/>
    </row>
    <row r="5" spans="1:11" ht="104.4" customHeight="1" x14ac:dyDescent="0.3">
      <c r="A5" s="142" t="s">
        <v>1</v>
      </c>
      <c r="B5" s="143"/>
      <c r="C5" s="135" t="s">
        <v>97</v>
      </c>
      <c r="D5" s="134"/>
      <c r="E5" s="134"/>
      <c r="F5" s="134"/>
      <c r="G5" s="134"/>
      <c r="H5" s="134"/>
      <c r="I5" s="134"/>
      <c r="J5" s="134"/>
      <c r="K5" s="134"/>
    </row>
    <row r="6" spans="1:11" ht="20.399999999999999" customHeight="1" x14ac:dyDescent="0.3">
      <c r="A6" s="124" t="s">
        <v>2</v>
      </c>
      <c r="B6" s="125"/>
      <c r="C6" s="134" t="s">
        <v>114</v>
      </c>
      <c r="D6" s="134"/>
      <c r="E6" s="134"/>
      <c r="F6" s="134"/>
      <c r="G6" s="134"/>
      <c r="H6" s="134"/>
      <c r="I6" s="134"/>
      <c r="J6" s="134"/>
      <c r="K6" s="134"/>
    </row>
    <row r="7" spans="1:11" ht="52.8" customHeight="1" x14ac:dyDescent="0.3">
      <c r="A7" s="124" t="s">
        <v>3</v>
      </c>
      <c r="B7" s="125"/>
      <c r="C7" s="134" t="s">
        <v>117</v>
      </c>
      <c r="D7" s="134"/>
      <c r="E7" s="134"/>
      <c r="F7" s="134"/>
      <c r="G7" s="134"/>
      <c r="H7" s="134"/>
      <c r="I7" s="134"/>
      <c r="J7" s="134"/>
      <c r="K7" s="134"/>
    </row>
    <row r="8" spans="1:11" ht="61.8" customHeight="1" x14ac:dyDescent="0.3">
      <c r="A8" s="124" t="s">
        <v>4</v>
      </c>
      <c r="B8" s="125"/>
      <c r="C8" s="134" t="s">
        <v>118</v>
      </c>
      <c r="D8" s="134"/>
      <c r="E8" s="134"/>
      <c r="F8" s="134"/>
      <c r="G8" s="134"/>
      <c r="H8" s="134"/>
      <c r="I8" s="134"/>
      <c r="J8" s="134"/>
      <c r="K8" s="134"/>
    </row>
    <row r="9" spans="1:11" ht="14.4" x14ac:dyDescent="0.3">
      <c r="A9" s="124" t="s">
        <v>5</v>
      </c>
      <c r="B9" s="125"/>
      <c r="C9" s="134" t="s">
        <v>95</v>
      </c>
      <c r="D9" s="134"/>
      <c r="E9" s="134"/>
      <c r="F9" s="134"/>
      <c r="G9" s="134"/>
      <c r="H9" s="134"/>
      <c r="I9" s="134"/>
      <c r="J9" s="134"/>
      <c r="K9" s="134"/>
    </row>
    <row r="10" spans="1:11" ht="52.8" customHeight="1" x14ac:dyDescent="0.3">
      <c r="A10" s="124" t="s">
        <v>6</v>
      </c>
      <c r="B10" s="125"/>
      <c r="C10" s="134" t="s">
        <v>99</v>
      </c>
      <c r="D10" s="134"/>
      <c r="E10" s="134"/>
      <c r="F10" s="134"/>
      <c r="G10" s="134"/>
      <c r="H10" s="134"/>
      <c r="I10" s="134"/>
      <c r="J10" s="134"/>
      <c r="K10" s="134"/>
    </row>
    <row r="11" spans="1:11" ht="57.6" customHeight="1" x14ac:dyDescent="0.3">
      <c r="A11" s="124" t="s">
        <v>7</v>
      </c>
      <c r="B11" s="125"/>
      <c r="C11" s="136" t="s">
        <v>100</v>
      </c>
      <c r="D11" s="136"/>
      <c r="E11" s="136"/>
      <c r="F11" s="136"/>
      <c r="G11" s="136"/>
      <c r="H11" s="136"/>
      <c r="I11" s="136"/>
      <c r="J11" s="136"/>
      <c r="K11" s="136"/>
    </row>
    <row r="12" spans="1:11" ht="2.25" customHeight="1" x14ac:dyDescent="0.3">
      <c r="A12" s="72"/>
      <c r="B12" s="73"/>
      <c r="C12" s="74"/>
      <c r="D12" s="74"/>
      <c r="E12" s="74"/>
      <c r="F12" s="74"/>
      <c r="G12" s="74"/>
      <c r="H12" s="74"/>
      <c r="I12" s="74"/>
      <c r="J12" s="74"/>
      <c r="K12" s="75"/>
    </row>
    <row r="13" spans="1:11" ht="14.4" x14ac:dyDescent="0.3">
      <c r="A13" s="131" t="s">
        <v>8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</row>
    <row r="14" spans="1:11" ht="45" customHeight="1" thickBot="1" x14ac:dyDescent="0.35">
      <c r="A14" s="129" t="s">
        <v>119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</row>
    <row r="15" spans="1:11" ht="15" customHeight="1" x14ac:dyDescent="0.3">
      <c r="A15" s="147" t="s">
        <v>9</v>
      </c>
      <c r="B15" s="150" t="s">
        <v>10</v>
      </c>
      <c r="C15" s="150" t="s">
        <v>11</v>
      </c>
      <c r="D15" s="126" t="s">
        <v>12</v>
      </c>
      <c r="E15" s="126" t="s">
        <v>13</v>
      </c>
      <c r="F15" s="126" t="s">
        <v>106</v>
      </c>
      <c r="G15" s="126" t="s">
        <v>105</v>
      </c>
      <c r="H15" s="140" t="s">
        <v>16</v>
      </c>
      <c r="I15" s="140"/>
      <c r="J15" s="140"/>
      <c r="K15" s="141"/>
    </row>
    <row r="16" spans="1:11" ht="15" customHeight="1" x14ac:dyDescent="0.3">
      <c r="A16" s="148"/>
      <c r="B16" s="151"/>
      <c r="C16" s="153"/>
      <c r="D16" s="155"/>
      <c r="E16" s="157"/>
      <c r="F16" s="127"/>
      <c r="G16" s="127"/>
      <c r="H16" s="144" t="s">
        <v>17</v>
      </c>
      <c r="I16" s="144" t="s">
        <v>18</v>
      </c>
      <c r="J16" s="144" t="s">
        <v>19</v>
      </c>
      <c r="K16" s="137" t="s">
        <v>92</v>
      </c>
    </row>
    <row r="17" spans="1:16" ht="15" customHeight="1" x14ac:dyDescent="0.3">
      <c r="A17" s="148"/>
      <c r="B17" s="151"/>
      <c r="C17" s="153"/>
      <c r="D17" s="155"/>
      <c r="E17" s="157"/>
      <c r="F17" s="127"/>
      <c r="G17" s="127"/>
      <c r="H17" s="145"/>
      <c r="I17" s="145"/>
      <c r="J17" s="145"/>
      <c r="K17" s="138"/>
      <c r="P17" t="s">
        <v>90</v>
      </c>
    </row>
    <row r="18" spans="1:16" ht="31.5" customHeight="1" thickBot="1" x14ac:dyDescent="0.35">
      <c r="A18" s="149"/>
      <c r="B18" s="152"/>
      <c r="C18" s="154"/>
      <c r="D18" s="156"/>
      <c r="E18" s="158"/>
      <c r="F18" s="128"/>
      <c r="G18" s="128"/>
      <c r="H18" s="146"/>
      <c r="I18" s="146"/>
      <c r="J18" s="146"/>
      <c r="K18" s="139"/>
    </row>
    <row r="19" spans="1:16" ht="46.8" customHeight="1" x14ac:dyDescent="0.3">
      <c r="A19" s="110"/>
      <c r="B19" s="111" t="s">
        <v>101</v>
      </c>
      <c r="C19" s="88" t="s">
        <v>107</v>
      </c>
      <c r="D19" s="112"/>
      <c r="E19" s="116" t="s">
        <v>113</v>
      </c>
      <c r="F19" s="89" t="s">
        <v>103</v>
      </c>
      <c r="G19" s="113">
        <f>SUM(H19:K19)</f>
        <v>1575</v>
      </c>
      <c r="H19" s="114">
        <v>350</v>
      </c>
      <c r="I19" s="114">
        <v>525</v>
      </c>
      <c r="J19" s="114">
        <v>175</v>
      </c>
      <c r="K19" s="115">
        <v>525</v>
      </c>
    </row>
    <row r="20" spans="1:16" ht="45.6" customHeight="1" x14ac:dyDescent="0.3">
      <c r="A20" s="105"/>
      <c r="B20" s="80" t="s">
        <v>102</v>
      </c>
      <c r="C20" s="79" t="s">
        <v>107</v>
      </c>
      <c r="D20" s="81"/>
      <c r="E20" s="116" t="s">
        <v>113</v>
      </c>
      <c r="F20" s="82" t="s">
        <v>104</v>
      </c>
      <c r="G20" s="97">
        <f>SUM(H20:K20)</f>
        <v>160</v>
      </c>
      <c r="H20" s="98">
        <v>40</v>
      </c>
      <c r="I20" s="98">
        <v>40</v>
      </c>
      <c r="J20" s="98">
        <v>40</v>
      </c>
      <c r="K20" s="106">
        <v>40</v>
      </c>
    </row>
    <row r="21" spans="1:16" ht="31.5" customHeight="1" x14ac:dyDescent="0.3">
      <c r="A21" s="105"/>
      <c r="B21" s="83" t="s">
        <v>110</v>
      </c>
      <c r="C21" s="79" t="s">
        <v>109</v>
      </c>
      <c r="D21" s="81"/>
      <c r="E21" s="116" t="s">
        <v>113</v>
      </c>
      <c r="F21" s="82"/>
      <c r="G21" s="97">
        <f t="shared" ref="G21:G24" si="0">SUM(H21:K21)</f>
        <v>140</v>
      </c>
      <c r="H21" s="98">
        <v>35</v>
      </c>
      <c r="I21" s="98">
        <v>35</v>
      </c>
      <c r="J21" s="98">
        <v>35</v>
      </c>
      <c r="K21" s="106">
        <v>35</v>
      </c>
    </row>
    <row r="22" spans="1:16" ht="31.5" customHeight="1" thickBot="1" x14ac:dyDescent="0.35">
      <c r="A22" s="107"/>
      <c r="B22" s="84" t="s">
        <v>111</v>
      </c>
      <c r="C22" s="85" t="s">
        <v>109</v>
      </c>
      <c r="D22" s="86"/>
      <c r="E22" s="116" t="s">
        <v>113</v>
      </c>
      <c r="F22" s="87"/>
      <c r="G22" s="99">
        <f t="shared" si="0"/>
        <v>120</v>
      </c>
      <c r="H22" s="100">
        <v>30</v>
      </c>
      <c r="I22" s="100">
        <v>30</v>
      </c>
      <c r="J22" s="100">
        <v>30</v>
      </c>
      <c r="K22" s="108">
        <v>30</v>
      </c>
    </row>
    <row r="23" spans="1:16" ht="31.5" customHeight="1" thickBot="1" x14ac:dyDescent="0.35">
      <c r="A23" s="90"/>
      <c r="B23" s="91" t="s">
        <v>108</v>
      </c>
      <c r="C23" s="92" t="s">
        <v>109</v>
      </c>
      <c r="D23" s="93"/>
      <c r="E23" s="93"/>
      <c r="F23" s="93"/>
      <c r="G23" s="101">
        <f t="shared" si="0"/>
        <v>260</v>
      </c>
      <c r="H23" s="101">
        <f>H21+H22</f>
        <v>65</v>
      </c>
      <c r="I23" s="101">
        <f t="shared" ref="I23:K23" si="1">I21+I22</f>
        <v>65</v>
      </c>
      <c r="J23" s="101">
        <f t="shared" si="1"/>
        <v>65</v>
      </c>
      <c r="K23" s="102">
        <f t="shared" si="1"/>
        <v>65</v>
      </c>
    </row>
    <row r="24" spans="1:16" ht="28.8" customHeight="1" thickBot="1" x14ac:dyDescent="0.35">
      <c r="A24" s="94" t="s">
        <v>91</v>
      </c>
      <c r="B24" s="91" t="s">
        <v>108</v>
      </c>
      <c r="C24" s="92" t="s">
        <v>107</v>
      </c>
      <c r="D24" s="95"/>
      <c r="E24" s="96"/>
      <c r="F24" s="96"/>
      <c r="G24" s="101">
        <f t="shared" si="0"/>
        <v>1735</v>
      </c>
      <c r="H24" s="103">
        <f>H20+H19</f>
        <v>390</v>
      </c>
      <c r="I24" s="103">
        <f t="shared" ref="I24:K24" si="2">I20+I19</f>
        <v>565</v>
      </c>
      <c r="J24" s="103">
        <f t="shared" si="2"/>
        <v>215</v>
      </c>
      <c r="K24" s="109">
        <f t="shared" si="2"/>
        <v>565</v>
      </c>
      <c r="O24" t="s">
        <v>90</v>
      </c>
    </row>
    <row r="25" spans="1:16" ht="34.5" customHeight="1" thickBot="1" x14ac:dyDescent="0.35">
      <c r="A25" s="104"/>
      <c r="B25" s="117" t="s">
        <v>112</v>
      </c>
      <c r="C25" s="118"/>
      <c r="D25" s="119"/>
      <c r="E25" s="120"/>
      <c r="F25" s="120"/>
      <c r="G25" s="121">
        <f>SUM(H25:K25)</f>
        <v>1995</v>
      </c>
      <c r="H25" s="122">
        <f>H23+H24</f>
        <v>455</v>
      </c>
      <c r="I25" s="122">
        <f t="shared" ref="I25:K25" si="3">I23+I24</f>
        <v>630</v>
      </c>
      <c r="J25" s="122">
        <f t="shared" si="3"/>
        <v>280</v>
      </c>
      <c r="K25" s="123">
        <f t="shared" si="3"/>
        <v>630</v>
      </c>
      <c r="M25" t="s">
        <v>90</v>
      </c>
    </row>
    <row r="26" spans="1:16" ht="23.25" customHeight="1" x14ac:dyDescent="0.3">
      <c r="A26" s="76"/>
      <c r="B26" s="77" t="s">
        <v>94</v>
      </c>
      <c r="C26" s="77"/>
      <c r="D26" s="77"/>
      <c r="E26" s="78"/>
      <c r="F26" s="77"/>
      <c r="G26" s="77"/>
      <c r="H26" s="77"/>
      <c r="I26" s="77" t="s">
        <v>93</v>
      </c>
      <c r="J26" s="77"/>
      <c r="K26" s="77"/>
    </row>
    <row r="27" spans="1:16" ht="25.5" customHeight="1" x14ac:dyDescent="0.3"/>
    <row r="28" spans="1:16" x14ac:dyDescent="0.3">
      <c r="H28" s="70"/>
      <c r="J28" s="70"/>
    </row>
    <row r="29" spans="1:16" x14ac:dyDescent="0.3">
      <c r="H29" s="70"/>
    </row>
  </sheetData>
  <mergeCells count="33">
    <mergeCell ref="F15:F18"/>
    <mergeCell ref="A6:B6"/>
    <mergeCell ref="G2:K2"/>
    <mergeCell ref="C2:F2"/>
    <mergeCell ref="K16:K18"/>
    <mergeCell ref="H15:K15"/>
    <mergeCell ref="A8:B8"/>
    <mergeCell ref="A5:B5"/>
    <mergeCell ref="A4:B4"/>
    <mergeCell ref="H16:H18"/>
    <mergeCell ref="I16:I18"/>
    <mergeCell ref="J16:J18"/>
    <mergeCell ref="A15:A18"/>
    <mergeCell ref="B15:B18"/>
    <mergeCell ref="C15:C18"/>
    <mergeCell ref="D15:D18"/>
    <mergeCell ref="E15:E18"/>
    <mergeCell ref="A7:B7"/>
    <mergeCell ref="G15:G18"/>
    <mergeCell ref="A14:K14"/>
    <mergeCell ref="A13:K13"/>
    <mergeCell ref="A3:K3"/>
    <mergeCell ref="C4:K4"/>
    <mergeCell ref="C5:K5"/>
    <mergeCell ref="C6:K6"/>
    <mergeCell ref="C7:K7"/>
    <mergeCell ref="C8:K8"/>
    <mergeCell ref="C9:K9"/>
    <mergeCell ref="C10:K10"/>
    <mergeCell ref="C11:K11"/>
    <mergeCell ref="A9:B9"/>
    <mergeCell ref="A10:B10"/>
    <mergeCell ref="A11:B11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2"/>
  <sheetViews>
    <sheetView workbookViewId="0">
      <selection activeCell="P9" sqref="P9"/>
    </sheetView>
  </sheetViews>
  <sheetFormatPr defaultRowHeight="14.4" x14ac:dyDescent="0.3"/>
  <cols>
    <col min="1" max="1" width="6" customWidth="1"/>
    <col min="2" max="2" width="21.44140625" customWidth="1"/>
    <col min="3" max="3" width="12.5546875" customWidth="1"/>
    <col min="4" max="4" width="12.109375" customWidth="1"/>
    <col min="5" max="5" width="9.109375" customWidth="1"/>
    <col min="6" max="6" width="13.109375" style="31" customWidth="1"/>
    <col min="7" max="7" width="11.5546875" customWidth="1"/>
  </cols>
  <sheetData>
    <row r="1" spans="1:12" ht="15.6" x14ac:dyDescent="0.3">
      <c r="A1" s="162" t="s">
        <v>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x14ac:dyDescent="0.3">
      <c r="A2" s="163" t="s">
        <v>88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5.6" x14ac:dyDescent="0.3">
      <c r="A3" s="165" t="s">
        <v>9</v>
      </c>
      <c r="B3" s="168" t="s">
        <v>10</v>
      </c>
      <c r="C3" s="170" t="s">
        <v>11</v>
      </c>
      <c r="D3" s="38"/>
      <c r="E3" s="173" t="s">
        <v>12</v>
      </c>
      <c r="F3" s="176" t="s">
        <v>13</v>
      </c>
      <c r="G3" s="176" t="s">
        <v>14</v>
      </c>
      <c r="H3" s="173" t="s">
        <v>15</v>
      </c>
      <c r="I3" s="183" t="s">
        <v>16</v>
      </c>
      <c r="J3" s="184"/>
      <c r="K3" s="184"/>
      <c r="L3" s="184"/>
    </row>
    <row r="4" spans="1:12" x14ac:dyDescent="0.3">
      <c r="A4" s="166"/>
      <c r="B4" s="168"/>
      <c r="C4" s="171"/>
      <c r="D4" s="39"/>
      <c r="E4" s="174"/>
      <c r="F4" s="177"/>
      <c r="G4" s="179"/>
      <c r="H4" s="181"/>
      <c r="I4" s="159" t="s">
        <v>17</v>
      </c>
      <c r="J4" s="159" t="s">
        <v>18</v>
      </c>
      <c r="K4" s="159" t="s">
        <v>19</v>
      </c>
      <c r="L4" s="159" t="s">
        <v>20</v>
      </c>
    </row>
    <row r="5" spans="1:12" ht="27.6" x14ac:dyDescent="0.3">
      <c r="A5" s="166"/>
      <c r="B5" s="168"/>
      <c r="C5" s="171"/>
      <c r="D5" s="12" t="s">
        <v>53</v>
      </c>
      <c r="E5" s="174"/>
      <c r="F5" s="177"/>
      <c r="G5" s="179"/>
      <c r="H5" s="181"/>
      <c r="I5" s="160"/>
      <c r="J5" s="160"/>
      <c r="K5" s="160"/>
      <c r="L5" s="160"/>
    </row>
    <row r="6" spans="1:12" ht="15" thickBot="1" x14ac:dyDescent="0.35">
      <c r="A6" s="167"/>
      <c r="B6" s="169"/>
      <c r="C6" s="172"/>
      <c r="D6" s="40"/>
      <c r="E6" s="175"/>
      <c r="F6" s="178"/>
      <c r="G6" s="180"/>
      <c r="H6" s="182"/>
      <c r="I6" s="161"/>
      <c r="J6" s="161"/>
      <c r="K6" s="161"/>
      <c r="L6" s="161"/>
    </row>
    <row r="7" spans="1:12" x14ac:dyDescent="0.3">
      <c r="A7" s="37"/>
      <c r="B7" s="13"/>
      <c r="C7" s="14"/>
      <c r="D7" s="20" t="s">
        <v>63</v>
      </c>
      <c r="E7" s="15"/>
      <c r="F7" s="16"/>
      <c r="G7" s="17"/>
      <c r="H7" s="17"/>
      <c r="I7" s="18"/>
      <c r="J7" s="18"/>
      <c r="K7" s="18"/>
      <c r="L7" s="19"/>
    </row>
    <row r="8" spans="1:12" ht="92.4" x14ac:dyDescent="0.3">
      <c r="A8" s="11" t="s">
        <v>91</v>
      </c>
      <c r="B8" s="6" t="s">
        <v>79</v>
      </c>
      <c r="C8" s="7" t="s">
        <v>75</v>
      </c>
      <c r="D8" s="30" t="s">
        <v>55</v>
      </c>
      <c r="E8" s="6" t="s">
        <v>42</v>
      </c>
      <c r="F8" s="9" t="s">
        <v>24</v>
      </c>
      <c r="G8" s="9" t="s">
        <v>25</v>
      </c>
      <c r="H8" s="9">
        <v>1400</v>
      </c>
      <c r="I8" s="10">
        <v>1400</v>
      </c>
      <c r="J8" s="10">
        <v>0</v>
      </c>
      <c r="K8" s="10">
        <v>0</v>
      </c>
      <c r="L8" s="10">
        <v>0</v>
      </c>
    </row>
    <row r="9" spans="1:12" ht="79.2" x14ac:dyDescent="0.3">
      <c r="A9" s="11" t="s">
        <v>22</v>
      </c>
      <c r="B9" s="6" t="s">
        <v>54</v>
      </c>
      <c r="C9" s="7" t="s">
        <v>75</v>
      </c>
      <c r="D9" s="30" t="s">
        <v>63</v>
      </c>
      <c r="E9" s="6" t="s">
        <v>47</v>
      </c>
      <c r="F9" s="9" t="s">
        <v>24</v>
      </c>
      <c r="G9" s="9" t="s">
        <v>66</v>
      </c>
      <c r="H9" s="9">
        <v>60</v>
      </c>
      <c r="I9" s="10">
        <v>15</v>
      </c>
      <c r="J9" s="10">
        <v>0</v>
      </c>
      <c r="K9" s="10">
        <v>0</v>
      </c>
      <c r="L9" s="10">
        <v>0</v>
      </c>
    </row>
    <row r="10" spans="1:12" ht="118.8" x14ac:dyDescent="0.3">
      <c r="A10" s="11" t="s">
        <v>26</v>
      </c>
      <c r="B10" s="6" t="s">
        <v>27</v>
      </c>
      <c r="C10" s="7" t="s">
        <v>83</v>
      </c>
      <c r="D10" s="30" t="s">
        <v>63</v>
      </c>
      <c r="E10" s="6" t="s">
        <v>46</v>
      </c>
      <c r="F10" s="9" t="s">
        <v>24</v>
      </c>
      <c r="G10" s="9" t="s">
        <v>65</v>
      </c>
      <c r="H10" s="62">
        <v>174</v>
      </c>
      <c r="I10" s="61">
        <v>89</v>
      </c>
      <c r="J10" s="10">
        <v>0</v>
      </c>
      <c r="K10" s="10">
        <v>0</v>
      </c>
      <c r="L10" s="10">
        <v>0</v>
      </c>
    </row>
    <row r="11" spans="1:12" x14ac:dyDescent="0.3">
      <c r="A11" s="21"/>
      <c r="B11" s="22"/>
      <c r="C11" s="23"/>
      <c r="D11" s="28" t="s">
        <v>62</v>
      </c>
      <c r="E11" s="24"/>
      <c r="F11" s="25"/>
      <c r="G11" s="25"/>
      <c r="H11" s="25"/>
      <c r="I11" s="26"/>
      <c r="J11" s="26"/>
      <c r="K11" s="26"/>
      <c r="L11" s="27"/>
    </row>
    <row r="12" spans="1:12" ht="52.8" x14ac:dyDescent="0.3">
      <c r="A12" s="34" t="s">
        <v>28</v>
      </c>
      <c r="B12" s="41" t="s">
        <v>78</v>
      </c>
      <c r="C12" s="33" t="s">
        <v>75</v>
      </c>
      <c r="D12" s="42" t="s">
        <v>56</v>
      </c>
      <c r="E12" s="43" t="s">
        <v>42</v>
      </c>
      <c r="F12" s="44" t="s">
        <v>24</v>
      </c>
      <c r="G12" s="44" t="s">
        <v>49</v>
      </c>
      <c r="H12" s="44">
        <f>SUM(I12:L12)</f>
        <v>800</v>
      </c>
      <c r="I12" s="45">
        <v>0</v>
      </c>
      <c r="J12" s="45">
        <v>800</v>
      </c>
      <c r="K12" s="45">
        <v>0</v>
      </c>
      <c r="L12" s="45">
        <v>0</v>
      </c>
    </row>
    <row r="13" spans="1:12" ht="66" x14ac:dyDescent="0.3">
      <c r="A13" s="49" t="s">
        <v>29</v>
      </c>
      <c r="B13" s="50" t="s">
        <v>89</v>
      </c>
      <c r="C13" s="51" t="s">
        <v>83</v>
      </c>
      <c r="D13" s="52" t="s">
        <v>59</v>
      </c>
      <c r="E13" s="53" t="s">
        <v>45</v>
      </c>
      <c r="F13" s="63" t="s">
        <v>37</v>
      </c>
      <c r="G13" s="44" t="s">
        <v>49</v>
      </c>
      <c r="H13" s="54">
        <v>1000</v>
      </c>
      <c r="I13" s="54">
        <v>1000</v>
      </c>
      <c r="J13" s="10">
        <v>0</v>
      </c>
      <c r="K13" s="10">
        <v>0</v>
      </c>
      <c r="L13" s="10">
        <v>0</v>
      </c>
    </row>
    <row r="14" spans="1:12" ht="79.2" x14ac:dyDescent="0.3">
      <c r="A14" s="32" t="s">
        <v>30</v>
      </c>
      <c r="B14" s="46" t="s">
        <v>82</v>
      </c>
      <c r="C14" s="33" t="s">
        <v>31</v>
      </c>
      <c r="D14" s="47" t="s">
        <v>59</v>
      </c>
      <c r="E14" s="47"/>
      <c r="F14" s="48" t="s">
        <v>37</v>
      </c>
      <c r="G14" s="45" t="s">
        <v>35</v>
      </c>
      <c r="H14" s="45">
        <f>SUM(I14:L14)</f>
        <v>99</v>
      </c>
      <c r="I14" s="45">
        <v>0</v>
      </c>
      <c r="J14" s="45">
        <v>99</v>
      </c>
      <c r="K14" s="45">
        <v>0</v>
      </c>
      <c r="L14" s="45">
        <v>0</v>
      </c>
    </row>
    <row r="15" spans="1:12" ht="198" x14ac:dyDescent="0.3">
      <c r="A15" s="34" t="s">
        <v>32</v>
      </c>
      <c r="B15" s="41" t="s">
        <v>50</v>
      </c>
      <c r="C15" s="33" t="s">
        <v>75</v>
      </c>
      <c r="D15" s="42" t="s">
        <v>59</v>
      </c>
      <c r="E15" s="43"/>
      <c r="F15" s="44" t="s">
        <v>37</v>
      </c>
      <c r="G15" s="44" t="s">
        <v>85</v>
      </c>
      <c r="H15" s="44">
        <f>SUM(I15:L15)</f>
        <v>235</v>
      </c>
      <c r="I15" s="45">
        <v>0</v>
      </c>
      <c r="J15" s="45">
        <v>235</v>
      </c>
      <c r="K15" s="45">
        <v>0</v>
      </c>
      <c r="L15" s="45">
        <v>0</v>
      </c>
    </row>
    <row r="16" spans="1:12" ht="79.2" x14ac:dyDescent="0.3">
      <c r="A16" s="11" t="s">
        <v>33</v>
      </c>
      <c r="B16" s="6" t="s">
        <v>54</v>
      </c>
      <c r="C16" s="7" t="s">
        <v>75</v>
      </c>
      <c r="D16" s="30" t="s">
        <v>62</v>
      </c>
      <c r="E16" s="8" t="s">
        <v>47</v>
      </c>
      <c r="F16" s="9" t="s">
        <v>24</v>
      </c>
      <c r="G16" s="9" t="s">
        <v>67</v>
      </c>
      <c r="H16" s="9">
        <v>60</v>
      </c>
      <c r="I16" s="10">
        <v>0</v>
      </c>
      <c r="J16" s="10">
        <v>20</v>
      </c>
      <c r="K16" s="10">
        <v>0</v>
      </c>
      <c r="L16" s="10">
        <v>0</v>
      </c>
    </row>
    <row r="17" spans="1:12" ht="132" x14ac:dyDescent="0.3">
      <c r="A17" s="11" t="s">
        <v>38</v>
      </c>
      <c r="B17" s="6" t="s">
        <v>27</v>
      </c>
      <c r="C17" s="7" t="s">
        <v>83</v>
      </c>
      <c r="D17" s="30" t="s">
        <v>62</v>
      </c>
      <c r="E17" s="8" t="s">
        <v>46</v>
      </c>
      <c r="F17" s="9" t="s">
        <v>24</v>
      </c>
      <c r="G17" s="9" t="s">
        <v>68</v>
      </c>
      <c r="H17" s="9">
        <v>174</v>
      </c>
      <c r="I17" s="10">
        <v>0</v>
      </c>
      <c r="J17" s="10">
        <v>18</v>
      </c>
      <c r="K17" s="10">
        <v>0</v>
      </c>
      <c r="L17" s="10">
        <v>0</v>
      </c>
    </row>
    <row r="18" spans="1:12" x14ac:dyDescent="0.3">
      <c r="A18" s="29"/>
      <c r="B18" s="22"/>
      <c r="C18" s="23"/>
      <c r="D18" s="28" t="s">
        <v>64</v>
      </c>
      <c r="E18" s="24"/>
      <c r="F18" s="25"/>
      <c r="G18" s="25"/>
      <c r="H18" s="25"/>
      <c r="I18" s="26"/>
      <c r="J18" s="26"/>
      <c r="K18" s="26"/>
      <c r="L18" s="27"/>
    </row>
    <row r="19" spans="1:12" ht="66" x14ac:dyDescent="0.3">
      <c r="A19" s="11" t="s">
        <v>39</v>
      </c>
      <c r="B19" s="6" t="s">
        <v>80</v>
      </c>
      <c r="C19" s="7" t="s">
        <v>75</v>
      </c>
      <c r="D19" s="30" t="s">
        <v>61</v>
      </c>
      <c r="E19" s="8" t="s">
        <v>42</v>
      </c>
      <c r="F19" s="9" t="s">
        <v>24</v>
      </c>
      <c r="G19" s="9" t="s">
        <v>25</v>
      </c>
      <c r="H19" s="9">
        <v>1400</v>
      </c>
      <c r="I19" s="10">
        <v>0</v>
      </c>
      <c r="J19" s="10">
        <v>0</v>
      </c>
      <c r="K19" s="10">
        <v>1400</v>
      </c>
      <c r="L19" s="10">
        <v>0</v>
      </c>
    </row>
    <row r="20" spans="1:12" x14ac:dyDescent="0.3">
      <c r="A20" s="11" t="s">
        <v>38</v>
      </c>
      <c r="B20" s="55"/>
      <c r="C20" s="55"/>
      <c r="D20" s="56"/>
      <c r="E20" s="55"/>
      <c r="F20" s="56"/>
      <c r="G20" s="55"/>
      <c r="H20" s="55"/>
      <c r="I20" s="55"/>
      <c r="J20" s="55"/>
      <c r="K20" s="55"/>
      <c r="L20" s="55"/>
    </row>
    <row r="21" spans="1:12" ht="39.6" x14ac:dyDescent="0.3">
      <c r="A21" s="11"/>
      <c r="B21" s="6"/>
      <c r="C21" s="7"/>
      <c r="D21" s="30"/>
      <c r="E21" s="8" t="s">
        <v>43</v>
      </c>
      <c r="F21" s="9"/>
      <c r="G21" s="9"/>
      <c r="H21" s="9"/>
      <c r="I21" s="10"/>
      <c r="J21" s="10"/>
      <c r="K21" s="10"/>
      <c r="L21" s="10"/>
    </row>
    <row r="22" spans="1:12" ht="52.8" x14ac:dyDescent="0.3">
      <c r="A22" s="11" t="s">
        <v>40</v>
      </c>
      <c r="B22" s="6" t="s">
        <v>81</v>
      </c>
      <c r="C22" s="7" t="s">
        <v>75</v>
      </c>
      <c r="D22" s="30" t="s">
        <v>60</v>
      </c>
      <c r="E22" s="8" t="s">
        <v>42</v>
      </c>
      <c r="F22" s="9" t="s">
        <v>24</v>
      </c>
      <c r="G22" s="9" t="s">
        <v>34</v>
      </c>
      <c r="H22" s="9">
        <f>SUM(I22:L22)</f>
        <v>499.8</v>
      </c>
      <c r="I22" s="10">
        <v>0</v>
      </c>
      <c r="J22" s="10">
        <v>0</v>
      </c>
      <c r="K22" s="10">
        <v>499.8</v>
      </c>
      <c r="L22" s="10">
        <v>0</v>
      </c>
    </row>
    <row r="23" spans="1:12" ht="79.2" x14ac:dyDescent="0.3">
      <c r="A23" s="11" t="s">
        <v>41</v>
      </c>
      <c r="B23" s="6" t="s">
        <v>54</v>
      </c>
      <c r="C23" s="7" t="s">
        <v>75</v>
      </c>
      <c r="D23" s="30" t="s">
        <v>64</v>
      </c>
      <c r="E23" s="8" t="s">
        <v>47</v>
      </c>
      <c r="F23" s="9" t="s">
        <v>24</v>
      </c>
      <c r="G23" s="9" t="s">
        <v>69</v>
      </c>
      <c r="H23" s="9">
        <v>60</v>
      </c>
      <c r="I23" s="10">
        <v>0</v>
      </c>
      <c r="J23" s="10">
        <v>0</v>
      </c>
      <c r="K23" s="10">
        <v>10</v>
      </c>
      <c r="L23" s="10">
        <v>0</v>
      </c>
    </row>
    <row r="24" spans="1:12" ht="132" x14ac:dyDescent="0.3">
      <c r="A24" s="11" t="s">
        <v>86</v>
      </c>
      <c r="B24" s="6" t="s">
        <v>27</v>
      </c>
      <c r="C24" s="7" t="s">
        <v>83</v>
      </c>
      <c r="D24" s="30" t="s">
        <v>64</v>
      </c>
      <c r="E24" s="8" t="s">
        <v>46</v>
      </c>
      <c r="F24" s="9" t="s">
        <v>24</v>
      </c>
      <c r="G24" s="9" t="s">
        <v>70</v>
      </c>
      <c r="H24" s="9">
        <v>174</v>
      </c>
      <c r="I24" s="10">
        <v>0</v>
      </c>
      <c r="J24" s="10">
        <v>0</v>
      </c>
      <c r="K24" s="10">
        <v>32</v>
      </c>
      <c r="L24" s="10">
        <v>0</v>
      </c>
    </row>
    <row r="25" spans="1:12" x14ac:dyDescent="0.3">
      <c r="A25" s="29"/>
      <c r="B25" s="22"/>
      <c r="C25" s="23"/>
      <c r="D25" s="28" t="s">
        <v>58</v>
      </c>
      <c r="E25" s="24"/>
      <c r="F25" s="25"/>
      <c r="G25" s="25"/>
      <c r="H25" s="25"/>
      <c r="I25" s="26"/>
      <c r="J25" s="26"/>
      <c r="K25" s="26"/>
      <c r="L25" s="27"/>
    </row>
    <row r="26" spans="1:12" ht="66" x14ac:dyDescent="0.3">
      <c r="A26" s="11" t="s">
        <v>51</v>
      </c>
      <c r="B26" s="6" t="s">
        <v>77</v>
      </c>
      <c r="C26" s="7" t="s">
        <v>76</v>
      </c>
      <c r="D26" s="30" t="s">
        <v>57</v>
      </c>
      <c r="E26" s="8" t="s">
        <v>42</v>
      </c>
      <c r="F26" s="9" t="s">
        <v>36</v>
      </c>
      <c r="G26" s="9" t="s">
        <v>44</v>
      </c>
      <c r="H26" s="9">
        <f t="shared" ref="H26:H31" si="0">SUM(I26:L26)</f>
        <v>1800</v>
      </c>
      <c r="I26" s="10">
        <v>0</v>
      </c>
      <c r="J26" s="10">
        <v>0</v>
      </c>
      <c r="K26" s="10">
        <v>0</v>
      </c>
      <c r="L26" s="10">
        <v>1800</v>
      </c>
    </row>
    <row r="27" spans="1:12" ht="92.4" x14ac:dyDescent="0.3">
      <c r="A27" s="11" t="s">
        <v>72</v>
      </c>
      <c r="B27" s="6" t="s">
        <v>48</v>
      </c>
      <c r="C27" s="7" t="s">
        <v>31</v>
      </c>
      <c r="D27" s="30" t="s">
        <v>58</v>
      </c>
      <c r="E27" s="8" t="s">
        <v>45</v>
      </c>
      <c r="F27" s="9" t="s">
        <v>21</v>
      </c>
      <c r="G27" s="9" t="s">
        <v>35</v>
      </c>
      <c r="H27" s="9">
        <f t="shared" si="0"/>
        <v>650</v>
      </c>
      <c r="I27" s="10">
        <v>0</v>
      </c>
      <c r="J27" s="10">
        <v>0</v>
      </c>
      <c r="K27" s="10">
        <v>0</v>
      </c>
      <c r="L27" s="10">
        <v>650</v>
      </c>
    </row>
    <row r="28" spans="1:12" ht="79.2" x14ac:dyDescent="0.3">
      <c r="A28" s="11" t="s">
        <v>73</v>
      </c>
      <c r="B28" s="6" t="s">
        <v>54</v>
      </c>
      <c r="C28" s="7" t="s">
        <v>75</v>
      </c>
      <c r="D28" s="30" t="s">
        <v>58</v>
      </c>
      <c r="E28" s="8" t="s">
        <v>47</v>
      </c>
      <c r="F28" s="9" t="s">
        <v>24</v>
      </c>
      <c r="G28" s="9" t="s">
        <v>66</v>
      </c>
      <c r="H28" s="9">
        <v>60</v>
      </c>
      <c r="I28" s="10">
        <v>0</v>
      </c>
      <c r="J28" s="10">
        <v>0</v>
      </c>
      <c r="K28" s="10">
        <v>0</v>
      </c>
      <c r="L28" s="10">
        <v>15</v>
      </c>
    </row>
    <row r="29" spans="1:12" ht="132" x14ac:dyDescent="0.3">
      <c r="A29" s="11" t="s">
        <v>74</v>
      </c>
      <c r="B29" s="6" t="s">
        <v>27</v>
      </c>
      <c r="C29" s="7" t="s">
        <v>83</v>
      </c>
      <c r="D29" s="30" t="s">
        <v>58</v>
      </c>
      <c r="E29" s="8" t="s">
        <v>46</v>
      </c>
      <c r="F29" s="9" t="s">
        <v>24</v>
      </c>
      <c r="G29" s="9" t="s">
        <v>71</v>
      </c>
      <c r="H29" s="9">
        <v>174</v>
      </c>
      <c r="I29" s="10">
        <v>0</v>
      </c>
      <c r="J29" s="10">
        <v>0</v>
      </c>
      <c r="K29" s="10">
        <v>0</v>
      </c>
      <c r="L29" s="10">
        <v>35</v>
      </c>
    </row>
    <row r="30" spans="1:12" ht="26.4" hidden="1" x14ac:dyDescent="0.3">
      <c r="A30" s="11"/>
      <c r="B30" s="6" t="s">
        <v>84</v>
      </c>
      <c r="C30" s="7"/>
      <c r="D30" s="7"/>
      <c r="E30" s="8"/>
      <c r="F30" s="9"/>
      <c r="G30" s="9"/>
      <c r="H30" s="57" t="e">
        <f t="shared" si="0"/>
        <v>#REF!</v>
      </c>
      <c r="I30" s="58">
        <f>SUM(I8,I9)</f>
        <v>1415</v>
      </c>
      <c r="J30" s="58" t="e">
        <f>SUM(#REF!,J12,J15,J16)</f>
        <v>#REF!</v>
      </c>
      <c r="K30" s="58">
        <f>SUM(K19,K22,K23)</f>
        <v>1909.8</v>
      </c>
      <c r="L30" s="58">
        <f>SUM(L26,L28)</f>
        <v>1815</v>
      </c>
    </row>
    <row r="31" spans="1:12" ht="26.4" hidden="1" x14ac:dyDescent="0.3">
      <c r="A31" s="1"/>
      <c r="B31" s="5" t="s">
        <v>52</v>
      </c>
      <c r="C31" s="4"/>
      <c r="D31" s="4"/>
      <c r="E31" s="2"/>
      <c r="F31" s="3"/>
      <c r="G31" s="3"/>
      <c r="H31" s="35" t="e">
        <f t="shared" si="0"/>
        <v>#REF!</v>
      </c>
      <c r="I31" s="36" t="e">
        <f>SUM(#REF!,#REF!,I10)</f>
        <v>#REF!</v>
      </c>
      <c r="J31" s="36" t="e">
        <f>SUM(#REF!,J17,J14)</f>
        <v>#REF!</v>
      </c>
      <c r="K31" s="36" t="e">
        <f>SUM(#REF!,K24)</f>
        <v>#REF!</v>
      </c>
      <c r="L31" s="36">
        <f>SUM(L27,L29)</f>
        <v>685</v>
      </c>
    </row>
    <row r="32" spans="1:12" x14ac:dyDescent="0.3">
      <c r="A32" s="1"/>
      <c r="B32" s="5" t="s">
        <v>23</v>
      </c>
      <c r="C32" s="4"/>
      <c r="D32" s="4"/>
      <c r="E32" s="2"/>
      <c r="F32" s="3"/>
      <c r="G32" s="3" t="s">
        <v>87</v>
      </c>
      <c r="H32" s="60">
        <f>SUM(I32:J32:K32:L32)</f>
        <v>8117.8</v>
      </c>
      <c r="I32" s="59">
        <f>SUM(I8:I29)</f>
        <v>2504</v>
      </c>
      <c r="J32" s="59">
        <f>SUM(J8:J29)</f>
        <v>1172</v>
      </c>
      <c r="K32" s="59">
        <f>SUM(K8:K29)</f>
        <v>1941.8</v>
      </c>
      <c r="L32" s="59">
        <f>SUM(L8:L29)</f>
        <v>2500</v>
      </c>
    </row>
  </sheetData>
  <mergeCells count="14">
    <mergeCell ref="I4:I6"/>
    <mergeCell ref="J4:J6"/>
    <mergeCell ref="K4:K6"/>
    <mergeCell ref="L4:L6"/>
    <mergeCell ref="A1:L1"/>
    <mergeCell ref="A2:L2"/>
    <mergeCell ref="A3:A6"/>
    <mergeCell ref="B3:B6"/>
    <mergeCell ref="C3:C6"/>
    <mergeCell ref="E3:E6"/>
    <mergeCell ref="F3:F6"/>
    <mergeCell ref="G3:G6"/>
    <mergeCell ref="H3:H6"/>
    <mergeCell ref="I3:L3"/>
  </mergeCells>
  <pageMargins left="0.7" right="0.7" top="0.75" bottom="0.75" header="0.3" footer="0.3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2021-10-27T12:18:38Z</dcterms:modified>
</cp:coreProperties>
</file>