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855" yWindow="720" windowWidth="19440" windowHeight="122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1" l="1"/>
  <c r="N42" i="1" l="1"/>
  <c r="G42" i="1"/>
  <c r="G43" i="1"/>
  <c r="N39" i="1" l="1"/>
  <c r="G38" i="1"/>
  <c r="G39" i="1"/>
  <c r="H39" i="1" l="1"/>
  <c r="M45" i="1"/>
  <c r="G35" i="1"/>
  <c r="G36" i="1"/>
  <c r="N36" i="1"/>
  <c r="N45" i="1" s="1"/>
  <c r="C44" i="1"/>
  <c r="H36" i="1" l="1"/>
  <c r="H45" i="1" s="1"/>
  <c r="G40" i="1"/>
  <c r="N38" i="1" l="1"/>
  <c r="H38" i="1" s="1"/>
  <c r="N41" i="1" l="1"/>
  <c r="N40" i="1"/>
  <c r="N37" i="1"/>
  <c r="C40" i="1" l="1"/>
  <c r="B31" i="1" l="1"/>
  <c r="I45" i="1" l="1"/>
  <c r="J45" i="1"/>
  <c r="K45" i="1"/>
  <c r="L45" i="1"/>
  <c r="I44" i="1"/>
  <c r="J44" i="1"/>
  <c r="K44" i="1"/>
  <c r="L44" i="1"/>
  <c r="M34" i="1" l="1"/>
  <c r="M44" i="1" s="1"/>
  <c r="M47" i="1" s="1"/>
  <c r="E31" i="1"/>
  <c r="H40" i="1"/>
  <c r="G37" i="1"/>
  <c r="H37" i="1"/>
  <c r="C33" i="1"/>
  <c r="C34" i="1"/>
  <c r="C35" i="1"/>
  <c r="N34" i="1" l="1"/>
  <c r="B35" i="1"/>
  <c r="C5" i="1"/>
  <c r="N44" i="1" l="1"/>
  <c r="N47" i="1" s="1"/>
  <c r="G55" i="1"/>
  <c r="B33" i="1"/>
  <c r="H55" i="1" l="1"/>
  <c r="N55" i="1" s="1"/>
  <c r="H47" i="1"/>
  <c r="G33" i="1"/>
  <c r="G41" i="1"/>
  <c r="N33" i="1" l="1"/>
  <c r="H33" i="1" s="1"/>
  <c r="N35" i="1"/>
  <c r="H41" i="1"/>
  <c r="H42" i="1"/>
  <c r="L47" i="1"/>
  <c r="G34" i="1"/>
  <c r="N32" i="1"/>
  <c r="G32" i="1"/>
  <c r="N31" i="1"/>
  <c r="H35" i="1" l="1"/>
  <c r="G31" i="1"/>
  <c r="G47" i="1"/>
  <c r="H32" i="1"/>
  <c r="H31" i="1"/>
  <c r="H34" i="1"/>
  <c r="H44" i="1" s="1"/>
  <c r="J47" i="1"/>
  <c r="I47" i="1" l="1"/>
  <c r="K47" i="1" l="1"/>
</calcChain>
</file>

<file path=xl/sharedStrings.xml><?xml version="1.0" encoding="utf-8"?>
<sst xmlns="http://schemas.openxmlformats.org/spreadsheetml/2006/main" count="151" uniqueCount="131">
  <si>
    <t>Наименование</t>
  </si>
  <si>
    <t>Основание для разработки программы</t>
  </si>
  <si>
    <t>Заказчик и исполнитель программы</t>
  </si>
  <si>
    <t>Цели программы</t>
  </si>
  <si>
    <t>Задачи программы</t>
  </si>
  <si>
    <t>№  п/п</t>
  </si>
  <si>
    <t>1.</t>
  </si>
  <si>
    <t>Наименование мероприятий</t>
  </si>
  <si>
    <t>КБК</t>
  </si>
  <si>
    <t>Ожидаемый результат в натуральных показателях</t>
  </si>
  <si>
    <t>1 кв.</t>
  </si>
  <si>
    <t>2 кв.</t>
  </si>
  <si>
    <t>3 кв.</t>
  </si>
  <si>
    <t xml:space="preserve"> 4 кв.</t>
  </si>
  <si>
    <t>2.</t>
  </si>
  <si>
    <t>ВСЕГО по программе</t>
  </si>
  <si>
    <t>3.</t>
  </si>
  <si>
    <t>Перечень подпрограмм (при их наличии)</t>
  </si>
  <si>
    <t>Целевые показатели ( индикаторы)</t>
  </si>
  <si>
    <t>Сроки и этапы реализации</t>
  </si>
  <si>
    <t xml:space="preserve">Перечень основных мероприятий муниципальной программы
</t>
  </si>
  <si>
    <t>_</t>
  </si>
  <si>
    <t xml:space="preserve">Объемы и источники финансирования 
( с разбивкой по годам и видам источников)
</t>
  </si>
  <si>
    <t xml:space="preserve">Ожидаемые конечные результаты реализации программы </t>
  </si>
  <si>
    <t>Система организации контроля над реализацией муниципальной программы</t>
  </si>
  <si>
    <t>Объём финансирования тыс.руб.)</t>
  </si>
  <si>
    <t>в т.ч. по годам</t>
  </si>
  <si>
    <t>на весь период реализации программы</t>
  </si>
  <si>
    <t>человек</t>
  </si>
  <si>
    <t>занятий</t>
  </si>
  <si>
    <t xml:space="preserve">4. Перечень мероприятий муниципальной программы </t>
  </si>
  <si>
    <t>Итого</t>
  </si>
  <si>
    <t>№ п/п</t>
  </si>
  <si>
    <t>Целевой показатель (наименование)</t>
  </si>
  <si>
    <t>Ед. измерения</t>
  </si>
  <si>
    <t>Значения целевых показателей (индикаторов)</t>
  </si>
  <si>
    <t>Отношение значения целевого показателя (индикатора) предшествующего года</t>
  </si>
  <si>
    <t>к отчётному</t>
  </si>
  <si>
    <t>Отношение значения целевого показателя (индикатора) предшествующего года к отчетному</t>
  </si>
  <si>
    <t>%</t>
  </si>
  <si>
    <t xml:space="preserve">удельный вес участников в к общему населению в %
</t>
  </si>
  <si>
    <t>6. .    Ожидаемые конечные результаты реализации программы</t>
  </si>
  <si>
    <t xml:space="preserve">Сведения о составе и значениях целевых показателей (индикаторов) программы </t>
  </si>
  <si>
    <t>руб.</t>
  </si>
  <si>
    <t xml:space="preserve"> Увеличение удельного веса граждан принявших участие  в мероприятиях </t>
  </si>
  <si>
    <t>Формулировка частного критерия</t>
  </si>
  <si>
    <t>Значение весового коэффициента</t>
  </si>
  <si>
    <t>Градация</t>
  </si>
  <si>
    <t>Балльная оценка</t>
  </si>
  <si>
    <t>Выполнение плана программных мероприятий осуществлено в полном объеме</t>
  </si>
  <si>
    <t>План программных мероприятий выполнен не менее чем на 90%</t>
  </si>
  <si>
    <t>План программных мероприятий выполнен не менее чем на 70%</t>
  </si>
  <si>
    <t>План программных мероприятий выполнен не менее чем на 50%</t>
  </si>
  <si>
    <t>Фактическое выполнение плана программных мероприятий составляет от 30 до 50%</t>
  </si>
  <si>
    <t>План программных мероприятий выполнен не менее чем на 30%</t>
  </si>
  <si>
    <t>Выполнение плана мероприятий согласно утвержденной муниципальной программе (К1)</t>
  </si>
  <si>
    <t>Охват участников мероприятия не менее запланированного числа</t>
  </si>
  <si>
    <t>Отклонение (в сторону уменьшения) от плана охвата участников мероприятия не более 10%</t>
  </si>
  <si>
    <t>Отклонение (в сторону уменьшения) от плана охвата участников мероприятия не менее 10% и не более  30%</t>
  </si>
  <si>
    <t>Отклонение (в сторону уменьшения) от плана охвата участников мероприятия не менее  30% и не более 50%</t>
  </si>
  <si>
    <t>Отклонение (в сторону уменьшения) от плана охвата участников мероприятия более 50%</t>
  </si>
  <si>
    <t>Фактический охват программными мероприятиями  предполагаемых участников из целевой аудитории  от запланированного количества (К2), в %.</t>
  </si>
  <si>
    <t>Не менее 85%  от запланированных расходов</t>
  </si>
  <si>
    <t>Менее 85% от запланированных расходов</t>
  </si>
  <si>
    <t>Сумма средств местного бюджета Муниципального образования, направленная в отчетном периоде на  проведение  мероприятий в расчете на одного жителя (К3)</t>
  </si>
  <si>
    <t>Форма   контроля</t>
  </si>
  <si>
    <t>Периодичность</t>
  </si>
  <si>
    <t xml:space="preserve">Общий контроль исполнения </t>
  </si>
  <si>
    <t>ежеквартально</t>
  </si>
  <si>
    <t>Контроль  за ходом исполнения  Контрактов включает в себя организацию:
- приемки мероприятий,
- приемки отчетных документов,
-  подготовку распоряжений на оплату
- проведения экспертиз,
- подготовки отчетов по исполнению мероприятий</t>
  </si>
  <si>
    <t>По каждому мероприя-тию  в рамках исполне-ния Контрактов</t>
  </si>
  <si>
    <t>По мере поступления отчетности о выполнении  мероприятий</t>
  </si>
  <si>
    <t>Ответственный исполнитель, 
осуществляющий контроль</t>
  </si>
  <si>
    <t>Организационный сектор Местной администрации</t>
  </si>
  <si>
    <t>8.      Контроль реализации программы</t>
  </si>
  <si>
    <t xml:space="preserve">7. Оценка эффективности  программы </t>
  </si>
  <si>
    <t>Формирование у граждан патриотического сознания, чувства гражданского долга и любви к Родине</t>
  </si>
  <si>
    <t>Военно-патриотическое воспитание граждан, обеспечивающее условия развития у граждан верности Отечеству, готовности к достойному служению обществу и государству, стимулирование граждан к службе в Вооруженных Силах Российской Федерации.</t>
  </si>
  <si>
    <r>
      <rPr>
        <b/>
        <sz val="11"/>
        <color theme="1"/>
        <rFont val="Times New Roman"/>
        <family val="1"/>
        <charset val="204"/>
      </rPr>
      <t>2.Цели и задачи программы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>Цель программы:</t>
    </r>
    <r>
      <rPr>
        <sz val="11"/>
        <color theme="1"/>
        <rFont val="Times New Roman"/>
        <family val="1"/>
        <charset val="204"/>
      </rPr>
      <t xml:space="preserve">
развитие и укрепление у граждан муниципального образования чувства гражданственности и патриотизма, а также умению и готовности к их активному проявлению в различных сферах жизни общества, особенно в процессе военной и других, связанных с ней, видов государственной службы, верности конституционному и воинскому долгу, высокой ответственности и дисциплинированности.    
</t>
    </r>
    <r>
      <rPr>
        <b/>
        <sz val="11"/>
        <color theme="1"/>
        <rFont val="Times New Roman"/>
        <family val="1"/>
        <charset val="204"/>
      </rPr>
      <t>Задачи программы:</t>
    </r>
    <r>
      <rPr>
        <sz val="11"/>
        <color theme="1"/>
        <rFont val="Times New Roman"/>
        <family val="1"/>
        <charset val="204"/>
      </rPr>
      <t xml:space="preserve">
1. Военно-патриотическое воспитание граждан, обеспечивающее оптимальные условия развития у граждан верности Отечеству, готовности к достойному служению обществу и государству;
2. Стимулирование граждан к службе в Вооруженных Силах Российской Федерации.
</t>
    </r>
  </si>
  <si>
    <t>8</t>
  </si>
  <si>
    <t>968 0707 79505 00191 244 226</t>
  </si>
  <si>
    <t>Поставка материально-технической основы для обеспечения деятельности юнармейского отряда</t>
  </si>
  <si>
    <t>февраль</t>
  </si>
  <si>
    <t>апрель</t>
  </si>
  <si>
    <t>май</t>
  </si>
  <si>
    <t>январь-февраль, май</t>
  </si>
  <si>
    <t>весь год</t>
  </si>
  <si>
    <t>968 0707 79505 000191 244 310</t>
  </si>
  <si>
    <t>Количество выполненных МестнойаАдминистрацией мероприятий по отношению к запланированному количеству</t>
  </si>
  <si>
    <t>Контроль в форме камеральной проверки отчетности</t>
  </si>
  <si>
    <t>Срок реализации</t>
  </si>
  <si>
    <t>организация и проведение конкурса художественных работ для "Сборника стихов и рисунков" ко Дню Победы и награждения для детей, проживающих и обучающихся на территории округа</t>
  </si>
  <si>
    <t>4.</t>
  </si>
  <si>
    <t>Контроль за реализацией программы осуществляет: Местная администрация МО МО Озеро Долгое</t>
  </si>
  <si>
    <r>
      <rPr>
        <b/>
        <sz val="11"/>
        <color theme="1"/>
        <rFont val="Times New Roman"/>
        <family val="1"/>
        <charset val="204"/>
      </rPr>
      <t>1. Содержание проблемы и обоснование необходимости ее решения программным методом</t>
    </r>
    <r>
      <rPr>
        <sz val="11"/>
        <color theme="1"/>
        <rFont val="Times New Roman"/>
        <family val="1"/>
        <charset val="204"/>
      </rPr>
      <t xml:space="preserve">
Патриотическое воспитание является целенаправленной, постоянно осуществляемой деятельностью МО МО Озеро Долгое по формированию у граждан патриотического сознания, чувства верности Отечеству, готовности к выполнению гражданского долга и конституционных обязанностей по защите интересов Родины. 
Реализация программы обеспечивает достижение целей патриотического воспитания путем плановой деятельности. Развитие системы духовно-нравственного, гражданского и патриотического воспитания, осуществление мер воспитания граждан на основе традиционных для России духовных, нравственных и патриотических ценностей - одно из ключевых направлений работы органов местногог самоуправления.
Реализация программы призвана способствовать развитию системы патриотического воспитания граждан на местном уровне.
Недооценка патриотизма, как важнейшей составляющей общественного сознания, приводит к ослаблению социально-экономических, духовных и культурных основ развития общества и государства. Этим и определяется приоритетность патриотического воспитания в общей системе воспитания граждан России.</t>
    </r>
  </si>
  <si>
    <t>Удельный вес населения, принявшего участие в мероприятиях муниципального образования  в области ВПВ ( от 6 до 64 лет 100744 чел)</t>
  </si>
  <si>
    <t>Муниципальная программа</t>
  </si>
  <si>
    <t>5.</t>
  </si>
  <si>
    <t xml:space="preserve">1 квартал, 2 квартал </t>
  </si>
  <si>
    <t>Руководитель организационного отдела                                                      Л.Н. Лебедева</t>
  </si>
  <si>
    <t>6.</t>
  </si>
  <si>
    <t>968 0707 79505 00191 244 349</t>
  </si>
  <si>
    <t xml:space="preserve">целевые индикаторы 
</t>
  </si>
  <si>
    <t xml:space="preserve">   Количество выполненных Местной администрацией мероприятий по отношению к запланированному количеству  (%);
 Удельный вес населения Муниципального  образования, принявшего участие в мероприятиях  (%);
  Сумма средств местного бюджета Муниципального образования, направленная в отчетном периоде на  проведение  мероприятий в области физической культуры и спорта, в расчете на одного жителя.
</t>
  </si>
  <si>
    <t>Сумма средств местного бюджета Муниципального образования, направленная в отчетном периоде на мероприятия в области ВПВ, в расчете на одного жителя</t>
  </si>
  <si>
    <t>7.</t>
  </si>
  <si>
    <t>968 0707 79505 00191 244 346</t>
  </si>
  <si>
    <r>
      <rPr>
        <b/>
        <sz val="11"/>
        <color theme="1"/>
        <rFont val="Times New Roman"/>
        <family val="1"/>
        <charset val="204"/>
      </rPr>
      <t xml:space="preserve">2023 </t>
    </r>
    <r>
      <rPr>
        <sz val="11"/>
        <color theme="1"/>
        <rFont val="Times New Roman"/>
        <family val="1"/>
        <charset val="204"/>
      </rPr>
      <t>(</t>
    </r>
    <r>
      <rPr>
        <i/>
        <sz val="9"/>
        <color theme="1"/>
        <rFont val="Times New Roman"/>
        <family val="1"/>
        <charset val="204"/>
      </rPr>
      <t>с учетом 
прогнозного
 ИПЦ 104%)</t>
    </r>
    <r>
      <rPr>
        <sz val="11"/>
        <color theme="1"/>
        <rFont val="Times New Roman"/>
        <family val="1"/>
        <charset val="204"/>
      </rPr>
      <t xml:space="preserve"> </t>
    </r>
  </si>
  <si>
    <t>Организация и проведение Военной спартакиады для несовершеннолетних жителей округа</t>
  </si>
  <si>
    <t>Организация и проведение турнира по пейнтболу для группы подростков, проживающих на территории округа и участвующих в мероприятиях по военно-патриотическому воспитанию</t>
  </si>
  <si>
    <t>Приобретение цветочной продукции для организации и проведения мероприятий по военно-патриотическому воспитанию</t>
  </si>
  <si>
    <t>Обеспечение деятельности группы подростков, проживающих на территории округа и участвующих в мероприятиях по военно-патриотическому воспитанию, проводимых МА МО Озеро Долгое</t>
  </si>
  <si>
    <t>Организация и проведение тематических конкурсов для жителей округа через систему "Интернет", посвященных Дню Победы и Дню Защитника Отечества</t>
  </si>
  <si>
    <t>Выполнение работ по изготовлению полиграфической продукции, непредназначенной для дальнейшей перепродажи (сборника детских стихов и рисунков ко Дню Победы)</t>
  </si>
  <si>
    <t xml:space="preserve">1, 2 квартал </t>
  </si>
  <si>
    <t>Организация и провдение онлайн фестиваля детского дошкольного творчества "Солнечный круг", посвященного Дню Победы</t>
  </si>
  <si>
    <t xml:space="preserve">Обеспечение деятельности группы подростков, проживающих на территории округа и участвующих в мероприятиях по военно-патриотическому воспитанию, проводимых МА МО Озеро Долгое </t>
  </si>
  <si>
    <t>Организация и проведение тематических конкурсов для жителей округа через систему "Интернет" ,  посвященных Дню Победы и Дню Защитника Отечества</t>
  </si>
  <si>
    <t xml:space="preserve">В   целом результативность реализации Программы измеряется степенью готовности и стремлением граждан проживающих на территории округа к выполнению своего гражданского и патриотического долга во всем многообразии форм его проявления, их умением и желанием сочетать общественные и личные интересы, реальным вкладом, вносимым ими в дело процветания Отечества;
В дополнение к этим показателя оценка эффективности оценка результативности реализации Программы осуществляется на основе использования системы объективных критериев, которые выступают в качестве оценочных показателей (индикаторов). Они представлены нравственно-духовными и количественными параметрами.
Нравственно-духовные параметры:
• снижение социальной напряженности в обществе;
• проявление мировоззренческих установок на готовность граждан к защите Отечества;
• повышение престижа воинской службы
Количественные параметры: количество  населения, охваченного программными мероприятиями, составит 1193 человека, в том числе:
• количество граждан, состоящих в группе подростков, проживающих на территории округа и участвующих в мероприятиях по военно-патриотическому воспитанию, проводимых МА МО Озеро Долгое  – 25 человек;
• количество граждан, принявших участие в конкурсе художественных работ для "Сборника стихов и рисунков" ко Дню Победы и награждения для детей, проживающих и обучающихся на территории округа - ориентировочно 120 человек;                                                      • количество граждан, принявших участие в тематических конкурсов для жителей округа через систему "Интернет" и организация награждения победителей - ориентировочно 200 человек                                                                                                                                    • количество граждан, принявших участие в онлайн фестивале детского дошкольного творчества "Солнечный круг", посвященного Дню Победы - 360 человек                                                                                                                                                                                        • количество граждан, принявших участие в Военной Спартакиаде - 180 человек.                                                                                              </t>
  </si>
  <si>
    <t xml:space="preserve">УТВЕРЖДЕНО
Распоряжением МА МО МО Озеро Долгое 
от 25.10.2021г № 01-04/29 Приложение № 2     
</t>
  </si>
  <si>
    <t xml:space="preserve">УТВЕРЖДЕНО
Распоряжением МА МО МО Озеро Долгое 
от__.__2022г № 01-04/__ Приложение №__     
</t>
  </si>
  <si>
    <t xml:space="preserve">Местная администрация ВМО МО Озеро Долгое </t>
  </si>
  <si>
    <t>Организация и провдение онлайн-фестиваля детского дошкольного творчества "Солнечный круг", посвященного Дню Победы и проводимого среди несовершеннолетних жителей округа</t>
  </si>
  <si>
    <t>Выполнение работ по изготовлению полиграфической продукции, непредназначенной для дальнейшей перепродажи (сборника детских стихов и рисунков по военной патриотике)</t>
  </si>
  <si>
    <t>организация и проведение конкурса художественных работ для "Сборника стихов и рисунков" по военной патриотике и награждения несовершеннолетних жителей округа</t>
  </si>
  <si>
    <t xml:space="preserve">по проведению работ по военно-патриотическому воспитанию граждан Муниципального образования Муниципальный округ Озеро Долгое на 2022 год </t>
  </si>
  <si>
    <t xml:space="preserve">Муниципальная программа по проведению работ по военно-патриотическому воспитанию граждан Муниципального образования Муниципальный округ Озеро Долгое на 2022 год       </t>
  </si>
  <si>
    <t>Срок реализации программы 2022 годы без выделения на этапы её реализации</t>
  </si>
  <si>
    <t>Объём финансирования программы на 2022 год - 2076,66 тысяч рублей               Источник финансирования – средства местного бюджета МО МО Озеро Долгое</t>
  </si>
  <si>
    <r>
      <rPr>
        <b/>
        <sz val="11"/>
        <color theme="1"/>
        <rFont val="Times New Roman"/>
        <family val="1"/>
        <charset val="204"/>
      </rPr>
      <t>3. Сроки и этапы реализации Программы</t>
    </r>
    <r>
      <rPr>
        <sz val="11"/>
        <color theme="1"/>
        <rFont val="Times New Roman"/>
        <family val="1"/>
        <charset val="204"/>
      </rPr>
      <t xml:space="preserve">
Программа реализуется в течение 2022 годов без выделения на этапы её реализации.</t>
    </r>
  </si>
  <si>
    <r>
      <rPr>
        <b/>
        <sz val="10"/>
        <color indexed="8"/>
        <rFont val="Times New Roman"/>
        <family val="1"/>
        <charset val="204"/>
      </rPr>
      <t>5. Финасовое обеспечение реализации программы</t>
    </r>
    <r>
      <rPr>
        <sz val="10"/>
        <color indexed="8"/>
        <rFont val="Times New Roman"/>
        <family val="1"/>
        <charset val="204"/>
      </rPr>
      <t xml:space="preserve">
 Источниками финансирования программы являются средства местного бюджета МО МО Озеро Долгое.
Объем финансирования Программы составляет 2076,660 тысяч рублей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</si>
</sst>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rgb="FF00B05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49" fontId="5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top" wrapText="1" justifyLastLine="1" readingOrder="1"/>
    </xf>
    <xf numFmtId="1" fontId="11" fillId="0" borderId="2" xfId="0" applyNumberFormat="1" applyFont="1" applyBorder="1" applyAlignment="1">
      <alignment horizontal="center" vertical="top" wrapText="1" justifyLastLine="1" readingOrder="1"/>
    </xf>
    <xf numFmtId="0" fontId="1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readingOrder="1"/>
    </xf>
    <xf numFmtId="0" fontId="14" fillId="0" borderId="2" xfId="0" applyFont="1" applyBorder="1" applyAlignment="1">
      <alignment horizontal="left" vertical="top" wrapText="1" readingOrder="1"/>
    </xf>
    <xf numFmtId="1" fontId="12" fillId="0" borderId="2" xfId="0" applyNumberFormat="1" applyFont="1" applyBorder="1" applyAlignment="1">
      <alignment horizontal="left" vertical="top" wrapText="1" justifyLastLine="1" readingOrder="1"/>
    </xf>
    <xf numFmtId="0" fontId="12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justify" vertical="center" wrapText="1"/>
    </xf>
    <xf numFmtId="0" fontId="8" fillId="0" borderId="1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 readingOrder="1"/>
    </xf>
    <xf numFmtId="1" fontId="13" fillId="0" borderId="2" xfId="0" applyNumberFormat="1" applyFont="1" applyBorder="1" applyAlignment="1">
      <alignment horizontal="left" vertical="top" wrapText="1" justifyLastLine="1" readingOrder="1"/>
    </xf>
    <xf numFmtId="0" fontId="4" fillId="0" borderId="2" xfId="0" applyFont="1" applyBorder="1" applyAlignment="1">
      <alignment horizontal="left" vertical="top" wrapText="1" readingOrder="1"/>
    </xf>
    <xf numFmtId="1" fontId="5" fillId="0" borderId="2" xfId="0" applyNumberFormat="1" applyFont="1" applyBorder="1" applyAlignment="1">
      <alignment horizontal="left" vertical="top" wrapText="1" justifyLastLine="1" readingOrder="1"/>
    </xf>
    <xf numFmtId="0" fontId="8" fillId="0" borderId="0" xfId="0" applyFont="1"/>
    <xf numFmtId="0" fontId="19" fillId="0" borderId="2" xfId="0" applyFont="1" applyBorder="1" applyAlignment="1">
      <alignment wrapText="1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vertical="center" wrapText="1"/>
    </xf>
    <xf numFmtId="49" fontId="21" fillId="0" borderId="2" xfId="0" applyNumberFormat="1" applyFont="1" applyBorder="1" applyAlignment="1" applyProtection="1">
      <alignment horizontal="left" vertical="top" wrapText="1" readingOrder="1"/>
      <protection locked="0"/>
    </xf>
    <xf numFmtId="0" fontId="21" fillId="0" borderId="2" xfId="0" applyFont="1" applyBorder="1" applyAlignment="1">
      <alignment horizontal="left" vertical="top" wrapText="1" readingOrder="1"/>
    </xf>
    <xf numFmtId="0" fontId="19" fillId="0" borderId="2" xfId="0" applyFont="1" applyBorder="1"/>
    <xf numFmtId="0" fontId="22" fillId="0" borderId="2" xfId="0" applyFont="1" applyBorder="1" applyAlignment="1">
      <alignment horizontal="left" vertical="top" wrapText="1" readingOrder="1"/>
    </xf>
    <xf numFmtId="2" fontId="8" fillId="0" borderId="2" xfId="0" applyNumberFormat="1" applyFont="1" applyBorder="1" applyAlignment="1">
      <alignment horizontal="center" vertical="center"/>
    </xf>
    <xf numFmtId="49" fontId="21" fillId="0" borderId="2" xfId="0" applyNumberFormat="1" applyFont="1" applyBorder="1" applyAlignment="1" applyProtection="1">
      <alignment horizontal="left" vertical="top" wrapText="1" justifyLastLine="1" readingOrder="1"/>
      <protection locked="0"/>
    </xf>
    <xf numFmtId="49" fontId="19" fillId="0" borderId="2" xfId="0" applyNumberFormat="1" applyFont="1" applyBorder="1"/>
    <xf numFmtId="1" fontId="22" fillId="0" borderId="2" xfId="0" applyNumberFormat="1" applyFont="1" applyBorder="1" applyAlignment="1">
      <alignment horizontal="left" vertical="top" wrapText="1" justifyLastLine="1" readingOrder="1"/>
    </xf>
    <xf numFmtId="2" fontId="11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49" fontId="22" fillId="0" borderId="2" xfId="0" applyNumberFormat="1" applyFont="1" applyBorder="1" applyAlignment="1">
      <alignment horizontal="left" vertical="top" wrapText="1" justifyLastLine="1" readingOrder="1"/>
    </xf>
    <xf numFmtId="0" fontId="8" fillId="0" borderId="2" xfId="0" applyFont="1" applyBorder="1" applyAlignment="1">
      <alignment horizontal="center" vertical="center"/>
    </xf>
    <xf numFmtId="2" fontId="0" fillId="0" borderId="0" xfId="0" applyNumberFormat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/>
    <xf numFmtId="0" fontId="0" fillId="0" borderId="0" xfId="0" applyFont="1"/>
    <xf numFmtId="0" fontId="0" fillId="0" borderId="2" xfId="0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 wrapText="1"/>
    </xf>
    <xf numFmtId="165" fontId="14" fillId="0" borderId="2" xfId="0" applyNumberFormat="1" applyFont="1" applyBorder="1" applyAlignment="1">
      <alignment horizontal="center" vertical="center" wrapText="1"/>
    </xf>
    <xf numFmtId="165" fontId="13" fillId="0" borderId="2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49" fontId="7" fillId="0" borderId="14" xfId="0" applyNumberFormat="1" applyFont="1" applyBorder="1" applyAlignment="1">
      <alignment horizontal="left" vertical="center" wrapText="1"/>
    </xf>
    <xf numFmtId="49" fontId="7" fillId="0" borderId="14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15" fillId="0" borderId="2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6" fillId="0" borderId="0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8" fillId="0" borderId="2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0" fillId="0" borderId="18" xfId="0" applyBorder="1" applyAlignment="1"/>
    <xf numFmtId="0" fontId="0" fillId="0" borderId="17" xfId="0" applyBorder="1" applyAlignment="1"/>
    <xf numFmtId="0" fontId="6" fillId="0" borderId="2" xfId="0" applyFont="1" applyBorder="1" applyAlignment="1">
      <alignment horizontal="center" wrapText="1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center" wrapText="1"/>
    </xf>
    <xf numFmtId="0" fontId="20" fillId="0" borderId="18" xfId="0" applyFont="1" applyBorder="1" applyAlignment="1">
      <alignment horizontal="center" wrapText="1"/>
    </xf>
    <xf numFmtId="0" fontId="20" fillId="0" borderId="17" xfId="0" applyFont="1" applyBorder="1" applyAlignment="1">
      <alignment horizont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3;&#1100;&#1075;&#1072;/Documents/&#1041;&#1102;&#1076;&#1078;&#1077;&#1090;%202019/&#1042;&#1062;&#1055;/&#1080;&#1079;&#1084;%20&#1074;%20&#1042;&#1062;&#1055;/&#1087;&#1086;&#1089;&#1083;&#1077;%20&#1050;&#1057;&#1055;%2004.12.2018/&#1042;&#1055;&#1042;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7">
          <cell r="C7" t="str">
            <v xml:space="preserve"> - ФЗ от 6.10.2003 №131-ФЗ «Об общих принципах организации местного самоуправления  в РФ».
 - Закон Санкт-Петербурга от 23.09.2009 года № 420-79 «Об организации местного самоуправления в Санкт-Петербурге» ст.10, п.2, пп.7                                                                                                                                    
- Государственная программа «Патриотическое воспитание граждан Российской Федерации на 2016-2020 годы», утвержденной Постановлением правительства РФ от 30.12.2015 г. № 1493, Закон Санкт-Петербурга от 18.07.2016 г. № 453-87 о Патриотическом воспитании в Санкт-Петербурге (в ред. От 14.04.2017 г. № 197-37).
-  Постановление Правительства РФ от 24.07.2000 г. № 551 «О военно-патриотических молодежных и детских объединениях»
-Решение Муниципального совета МО МО Озеро Долгое № 12 от 15.10.2014г.  «Об утверждении Положения о проведении работ по военно- патриотическому воспитанию граждан»                                                                                                                                                                     - Устав Муниципального образования Муниципальный округ Озеро Долгое.
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8"/>
  <sheetViews>
    <sheetView tabSelected="1" zoomScale="98" zoomScaleNormal="98" workbookViewId="0">
      <selection activeCell="R4" sqref="R4"/>
    </sheetView>
  </sheetViews>
  <sheetFormatPr defaultRowHeight="15" x14ac:dyDescent="0.25"/>
  <cols>
    <col min="1" max="1" width="2.28515625" customWidth="1"/>
    <col min="2" max="2" width="47.140625" customWidth="1"/>
    <col min="3" max="3" width="13.42578125" customWidth="1"/>
    <col min="4" max="4" width="9.7109375" customWidth="1"/>
    <col min="5" max="5" width="7.85546875" customWidth="1"/>
    <col min="6" max="6" width="2" hidden="1" customWidth="1"/>
    <col min="7" max="7" width="9" style="2" customWidth="1"/>
    <col min="8" max="8" width="8.85546875" hidden="1" customWidth="1"/>
    <col min="9" max="9" width="7.28515625" hidden="1" customWidth="1"/>
    <col min="10" max="10" width="7" hidden="1" customWidth="1"/>
    <col min="11" max="11" width="7.140625" hidden="1" customWidth="1"/>
    <col min="12" max="12" width="2.7109375" hidden="1" customWidth="1"/>
    <col min="13" max="13" width="27.140625" customWidth="1"/>
    <col min="14" max="14" width="11.5703125" hidden="1" customWidth="1"/>
    <col min="15" max="16" width="8.85546875" hidden="1" customWidth="1"/>
  </cols>
  <sheetData>
    <row r="1" spans="1:17" ht="46.5" customHeight="1" x14ac:dyDescent="0.25">
      <c r="B1" s="105" t="s">
        <v>120</v>
      </c>
      <c r="C1" s="105"/>
      <c r="D1" s="105"/>
      <c r="E1" s="105"/>
      <c r="F1" s="105" t="s">
        <v>119</v>
      </c>
      <c r="G1" s="105"/>
      <c r="H1" s="105"/>
      <c r="I1" s="105"/>
      <c r="J1" s="105"/>
      <c r="K1" s="105"/>
      <c r="L1" s="105"/>
      <c r="M1" s="105"/>
      <c r="N1" s="105"/>
    </row>
    <row r="2" spans="1:17" x14ac:dyDescent="0.25">
      <c r="A2" s="109" t="s">
        <v>96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60"/>
      <c r="N2" s="60"/>
    </row>
    <row r="3" spans="1:17" ht="32.450000000000003" customHeight="1" x14ac:dyDescent="0.25">
      <c r="A3" s="112" t="s">
        <v>125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Q3" s="1"/>
    </row>
    <row r="4" spans="1:17" ht="42" customHeight="1" x14ac:dyDescent="0.25">
      <c r="A4" s="110" t="s">
        <v>0</v>
      </c>
      <c r="B4" s="111"/>
      <c r="C4" s="92" t="s">
        <v>126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1:17" ht="196.15" customHeight="1" x14ac:dyDescent="0.25">
      <c r="A5" s="94" t="s">
        <v>1</v>
      </c>
      <c r="B5" s="101"/>
      <c r="C5" s="92" t="str">
        <f>[1]Лист1!$C$7</f>
        <v xml:space="preserve"> - ФЗ от 6.10.2003 №131-ФЗ «Об общих принципах организации местного самоуправления  в РФ».
 - Закон Санкт-Петербурга от 23.09.2009 года № 420-79 «Об организации местного самоуправления в Санкт-Петербурге» ст.10, п.2, пп.7                                                                                                                                    
- Государственная программа «Патриотическое воспитание граждан Российской Федерации на 2016-2020 годы», утвержденной Постановлением правительства РФ от 30.12.2015 г. № 1493, Закон Санкт-Петербурга от 18.07.2016 г. № 453-87 о Патриотическом воспитании в Санкт-Петербурге (в ред. От 14.04.2017 г. № 197-37).
-  Постановление Правительства РФ от 24.07.2000 г. № 551 «О военно-патриотических молодежных и детских объединениях»
-Решение Муниципального совета МО МО Озеро Долгое № 12 от 15.10.2014г.  «Об утверждении Положения о проведении работ по военно- патриотическому воспитанию граждан»                                                                                                                                                                     - Устав Муниципального образования Муниципальный округ Озеро Долгое.
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1:17" ht="34.15" customHeight="1" thickBot="1" x14ac:dyDescent="0.3">
      <c r="A6" s="94" t="s">
        <v>2</v>
      </c>
      <c r="B6" s="101"/>
      <c r="C6" s="94" t="s">
        <v>121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7" ht="29.45" customHeight="1" x14ac:dyDescent="0.25">
      <c r="A7" s="94" t="s">
        <v>3</v>
      </c>
      <c r="B7" s="101"/>
      <c r="C7" s="106" t="s">
        <v>76</v>
      </c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O7" s="19"/>
      <c r="Q7" s="38"/>
    </row>
    <row r="8" spans="1:17" ht="57" customHeight="1" thickBot="1" x14ac:dyDescent="0.3">
      <c r="A8" s="94" t="s">
        <v>4</v>
      </c>
      <c r="B8" s="101"/>
      <c r="C8" s="106" t="s">
        <v>77</v>
      </c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8"/>
      <c r="O8" s="20"/>
      <c r="Q8" s="39"/>
    </row>
    <row r="9" spans="1:17" ht="19.149999999999999" customHeight="1" x14ac:dyDescent="0.25">
      <c r="A9" s="94" t="s">
        <v>17</v>
      </c>
      <c r="B9" s="94"/>
      <c r="C9" s="92" t="s">
        <v>21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</row>
    <row r="10" spans="1:17" ht="99" customHeight="1" x14ac:dyDescent="0.25">
      <c r="A10" s="94" t="s">
        <v>18</v>
      </c>
      <c r="B10" s="94"/>
      <c r="C10" s="92" t="s">
        <v>103</v>
      </c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</row>
    <row r="11" spans="1:17" ht="31.9" customHeight="1" x14ac:dyDescent="0.25">
      <c r="A11" s="94" t="s">
        <v>19</v>
      </c>
      <c r="B11" s="101"/>
      <c r="C11" s="94" t="s">
        <v>127</v>
      </c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</row>
    <row r="12" spans="1:17" s="2" customFormat="1" ht="39.75" customHeight="1" x14ac:dyDescent="0.25">
      <c r="A12" s="95" t="s">
        <v>20</v>
      </c>
      <c r="B12" s="95"/>
      <c r="C12" s="97" t="s">
        <v>116</v>
      </c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</row>
    <row r="13" spans="1:17" s="2" customFormat="1" ht="28.9" customHeight="1" x14ac:dyDescent="0.25">
      <c r="A13" s="95"/>
      <c r="B13" s="95"/>
      <c r="C13" s="97" t="s">
        <v>117</v>
      </c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</row>
    <row r="14" spans="1:17" s="2" customFormat="1" ht="31.15" customHeight="1" x14ac:dyDescent="0.25">
      <c r="A14" s="95"/>
      <c r="B14" s="95"/>
      <c r="C14" s="98" t="s">
        <v>115</v>
      </c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4"/>
    </row>
    <row r="15" spans="1:17" s="2" customFormat="1" ht="28.9" customHeight="1" x14ac:dyDescent="0.25">
      <c r="A15" s="95"/>
      <c r="B15" s="95"/>
      <c r="C15" s="97" t="s">
        <v>113</v>
      </c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</row>
    <row r="16" spans="1:17" s="2" customFormat="1" ht="42" customHeight="1" x14ac:dyDescent="0.25">
      <c r="A16" s="95"/>
      <c r="B16" s="95"/>
      <c r="C16" s="97" t="s">
        <v>91</v>
      </c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</row>
    <row r="17" spans="1:19" s="2" customFormat="1" ht="25.5" customHeight="1" x14ac:dyDescent="0.25">
      <c r="A17" s="95"/>
      <c r="B17" s="95"/>
      <c r="C17" s="98" t="s">
        <v>108</v>
      </c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100"/>
    </row>
    <row r="18" spans="1:19" s="2" customFormat="1" ht="39" hidden="1" customHeight="1" x14ac:dyDescent="0.25">
      <c r="A18" s="95"/>
      <c r="B18" s="95"/>
      <c r="C18" s="97" t="s">
        <v>109</v>
      </c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</row>
    <row r="19" spans="1:19" s="2" customFormat="1" ht="25.5" customHeight="1" x14ac:dyDescent="0.25">
      <c r="A19" s="95"/>
      <c r="B19" s="95"/>
      <c r="C19" s="97" t="s">
        <v>110</v>
      </c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</row>
    <row r="20" spans="1:19" ht="57" customHeight="1" x14ac:dyDescent="0.25">
      <c r="A20" s="94" t="s">
        <v>22</v>
      </c>
      <c r="B20" s="101"/>
      <c r="C20" s="92" t="s">
        <v>128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</row>
    <row r="21" spans="1:19" ht="24" customHeight="1" x14ac:dyDescent="0.25">
      <c r="A21" s="88" t="s">
        <v>23</v>
      </c>
      <c r="B21" s="102"/>
      <c r="C21" s="93" t="s">
        <v>44</v>
      </c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S21" s="33"/>
    </row>
    <row r="22" spans="1:19" ht="33" customHeight="1" x14ac:dyDescent="0.25">
      <c r="A22" s="94" t="s">
        <v>24</v>
      </c>
      <c r="B22" s="94"/>
      <c r="C22" s="96" t="s">
        <v>93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</row>
    <row r="23" spans="1:19" ht="188.25" customHeight="1" x14ac:dyDescent="0.25">
      <c r="A23" s="71" t="s">
        <v>94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2"/>
    </row>
    <row r="24" spans="1:19" ht="141" customHeight="1" x14ac:dyDescent="0.25">
      <c r="A24" s="94" t="s">
        <v>78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</row>
    <row r="25" spans="1:19" ht="39.6" customHeight="1" x14ac:dyDescent="0.25">
      <c r="A25" s="88" t="s">
        <v>129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</row>
    <row r="26" spans="1:19" ht="15.75" customHeight="1" x14ac:dyDescent="0.25">
      <c r="A26" s="91" t="s">
        <v>30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</row>
    <row r="27" spans="1:19" ht="30" customHeight="1" x14ac:dyDescent="0.25">
      <c r="A27" s="116" t="s">
        <v>5</v>
      </c>
      <c r="B27" s="116" t="s">
        <v>7</v>
      </c>
      <c r="C27" s="117" t="s">
        <v>8</v>
      </c>
      <c r="D27" s="119" t="s">
        <v>90</v>
      </c>
      <c r="E27" s="122" t="s">
        <v>9</v>
      </c>
      <c r="F27" s="122"/>
      <c r="G27" s="123" t="s">
        <v>102</v>
      </c>
      <c r="H27" s="121" t="s">
        <v>25</v>
      </c>
      <c r="I27" s="121"/>
      <c r="J27" s="121"/>
      <c r="K27" s="121"/>
      <c r="L27" s="121"/>
      <c r="M27" s="121"/>
      <c r="N27" s="121"/>
    </row>
    <row r="28" spans="1:19" x14ac:dyDescent="0.25">
      <c r="A28" s="88"/>
      <c r="B28" s="116"/>
      <c r="C28" s="118"/>
      <c r="D28" s="119"/>
      <c r="E28" s="122"/>
      <c r="F28" s="122"/>
      <c r="G28" s="124"/>
      <c r="H28" s="88" t="s">
        <v>27</v>
      </c>
      <c r="I28" s="114" t="s">
        <v>10</v>
      </c>
      <c r="J28" s="114" t="s">
        <v>11</v>
      </c>
      <c r="K28" s="114" t="s">
        <v>12</v>
      </c>
      <c r="L28" s="114" t="s">
        <v>13</v>
      </c>
      <c r="M28" s="120" t="s">
        <v>26</v>
      </c>
      <c r="N28" s="120"/>
    </row>
    <row r="29" spans="1:19" ht="32.25" customHeight="1" x14ac:dyDescent="0.25">
      <c r="A29" s="88"/>
      <c r="B29" s="116"/>
      <c r="C29" s="118"/>
      <c r="D29" s="119"/>
      <c r="E29" s="122"/>
      <c r="F29" s="122"/>
      <c r="G29" s="125"/>
      <c r="H29" s="88"/>
      <c r="I29" s="115"/>
      <c r="J29" s="115"/>
      <c r="K29" s="115"/>
      <c r="L29" s="115"/>
      <c r="M29" s="89">
        <v>2022</v>
      </c>
      <c r="N29" s="88" t="s">
        <v>107</v>
      </c>
    </row>
    <row r="30" spans="1:19" ht="100.5" customHeight="1" x14ac:dyDescent="0.25">
      <c r="A30" s="88"/>
      <c r="B30" s="116"/>
      <c r="C30" s="118"/>
      <c r="D30" s="119"/>
      <c r="E30" s="69" t="s">
        <v>28</v>
      </c>
      <c r="F30" s="69" t="s">
        <v>29</v>
      </c>
      <c r="G30" s="70" t="s">
        <v>40</v>
      </c>
      <c r="H30" s="88"/>
      <c r="I30" s="115"/>
      <c r="J30" s="115"/>
      <c r="K30" s="115"/>
      <c r="L30" s="115"/>
      <c r="M30" s="89"/>
      <c r="N30" s="90"/>
      <c r="R30">
        <v>1.04</v>
      </c>
    </row>
    <row r="31" spans="1:19" ht="62.25" hidden="1" customHeight="1" x14ac:dyDescent="0.25">
      <c r="A31" s="23" t="s">
        <v>6</v>
      </c>
      <c r="B31" s="41" t="str">
        <f>C12</f>
        <v xml:space="preserve">Обеспечение деятельности группы подростков, проживающих на территории округа и участвующих в мероприятиях по военно-патриотическому воспитанию, проводимых МА МО Озеро Долгое </v>
      </c>
      <c r="C31" s="40" t="s">
        <v>80</v>
      </c>
      <c r="D31" s="6" t="s">
        <v>85</v>
      </c>
      <c r="E31" s="9">
        <f>100+100</f>
        <v>200</v>
      </c>
      <c r="F31" s="9"/>
      <c r="G31" s="48">
        <f>E31/P31%</f>
        <v>0.23635633080432061</v>
      </c>
      <c r="H31" s="28">
        <f>SUM(M31:N31)</f>
        <v>0</v>
      </c>
      <c r="I31" s="15">
        <v>60</v>
      </c>
      <c r="J31" s="15">
        <v>0</v>
      </c>
      <c r="K31" s="15">
        <v>0</v>
      </c>
      <c r="L31" s="15">
        <v>0</v>
      </c>
      <c r="M31" s="44">
        <v>0</v>
      </c>
      <c r="N31" s="44">
        <f>M31*O31</f>
        <v>0</v>
      </c>
      <c r="O31" s="18">
        <v>1.1000000000000001</v>
      </c>
      <c r="P31" s="25">
        <v>84618</v>
      </c>
    </row>
    <row r="32" spans="1:19" ht="30" hidden="1" customHeight="1" x14ac:dyDescent="0.25">
      <c r="A32" s="3" t="s">
        <v>14</v>
      </c>
      <c r="B32" s="41" t="s">
        <v>81</v>
      </c>
      <c r="C32" s="45" t="s">
        <v>87</v>
      </c>
      <c r="D32" s="6" t="s">
        <v>82</v>
      </c>
      <c r="E32" s="9"/>
      <c r="F32" s="9"/>
      <c r="G32" s="48">
        <f t="shared" ref="G32:G47" si="0">E32/99872%</f>
        <v>0</v>
      </c>
      <c r="H32" s="28">
        <f t="shared" ref="H32:H42" si="1">SUM(M32:N32)</f>
        <v>0</v>
      </c>
      <c r="I32" s="15">
        <v>120</v>
      </c>
      <c r="J32" s="15">
        <v>0</v>
      </c>
      <c r="K32" s="15">
        <v>0</v>
      </c>
      <c r="L32" s="15">
        <v>0</v>
      </c>
      <c r="M32" s="44">
        <v>0</v>
      </c>
      <c r="N32" s="44">
        <f t="shared" ref="N32:N35" si="2">M32*O32</f>
        <v>0</v>
      </c>
      <c r="O32" s="18">
        <v>1.1000000000000001</v>
      </c>
      <c r="P32" s="25">
        <v>84618</v>
      </c>
    </row>
    <row r="33" spans="1:18" ht="97.5" hidden="1" customHeight="1" x14ac:dyDescent="0.25">
      <c r="A33" s="3" t="s">
        <v>14</v>
      </c>
      <c r="B33" s="42" t="str">
        <f t="shared" ref="B33:B35" si="3">C15</f>
        <v>Выполнение работ по изготовлению полиграфической продукции, непредназначенной для дальнейшей перепродажи (сборника детских стихов и рисунков ко Дню Победы)</v>
      </c>
      <c r="C33" s="46" t="str">
        <f t="shared" ref="C33:C40" si="4">$C$31</f>
        <v>968 0707 79505 00191 244 226</v>
      </c>
      <c r="D33" s="11"/>
      <c r="E33" s="24"/>
      <c r="F33" s="24"/>
      <c r="G33" s="48">
        <f t="shared" si="0"/>
        <v>0</v>
      </c>
      <c r="H33" s="28">
        <f t="shared" si="1"/>
        <v>0</v>
      </c>
      <c r="I33" s="16"/>
      <c r="J33" s="16"/>
      <c r="K33" s="16"/>
      <c r="L33" s="16"/>
      <c r="M33" s="44"/>
      <c r="N33" s="44">
        <f t="shared" si="2"/>
        <v>0</v>
      </c>
      <c r="O33" s="18">
        <v>1.1000000000000001</v>
      </c>
      <c r="P33" s="25">
        <v>84618</v>
      </c>
    </row>
    <row r="34" spans="1:18" ht="38.25" customHeight="1" x14ac:dyDescent="0.25">
      <c r="A34" s="4" t="s">
        <v>6</v>
      </c>
      <c r="B34" s="43" t="s">
        <v>111</v>
      </c>
      <c r="C34" s="47" t="str">
        <f t="shared" si="4"/>
        <v>968 0707 79505 00191 244 226</v>
      </c>
      <c r="D34" s="7" t="s">
        <v>86</v>
      </c>
      <c r="E34" s="8">
        <v>25</v>
      </c>
      <c r="F34" s="8"/>
      <c r="G34" s="48">
        <f t="shared" si="0"/>
        <v>2.5032041012495995E-2</v>
      </c>
      <c r="H34" s="28">
        <f t="shared" si="1"/>
        <v>1090.7064</v>
      </c>
      <c r="I34" s="17">
        <v>248</v>
      </c>
      <c r="J34" s="17">
        <v>0</v>
      </c>
      <c r="K34" s="17">
        <v>0</v>
      </c>
      <c r="L34" s="17">
        <v>0</v>
      </c>
      <c r="M34" s="44">
        <f>133.665+133.665+133.665+133.665</f>
        <v>534.66</v>
      </c>
      <c r="N34" s="44">
        <f>PRODUCT(M34,R30)</f>
        <v>556.04639999999995</v>
      </c>
      <c r="O34" s="18">
        <v>1.1000000000000001</v>
      </c>
      <c r="P34" s="25">
        <v>84618</v>
      </c>
    </row>
    <row r="35" spans="1:18" ht="111" hidden="1" customHeight="1" x14ac:dyDescent="0.25">
      <c r="A35" s="4"/>
      <c r="B35" s="42" t="str">
        <f t="shared" si="3"/>
        <v>Организация и проведение Военной спартакиады для несовершеннолетних жителей округа</v>
      </c>
      <c r="C35" s="46" t="str">
        <f t="shared" si="4"/>
        <v>968 0707 79505 00191 244 226</v>
      </c>
      <c r="D35" s="11"/>
      <c r="E35" s="24"/>
      <c r="F35" s="24"/>
      <c r="G35" s="48">
        <f t="shared" si="0"/>
        <v>0</v>
      </c>
      <c r="H35" s="28">
        <f t="shared" si="1"/>
        <v>0</v>
      </c>
      <c r="I35" s="16"/>
      <c r="J35" s="16"/>
      <c r="K35" s="16"/>
      <c r="L35" s="16"/>
      <c r="M35" s="44"/>
      <c r="N35" s="44">
        <f t="shared" si="2"/>
        <v>0</v>
      </c>
      <c r="O35" s="18">
        <v>1.1000000000000001</v>
      </c>
      <c r="P35" s="25">
        <v>84618</v>
      </c>
    </row>
    <row r="36" spans="1:18" s="2" customFormat="1" ht="39" customHeight="1" x14ac:dyDescent="0.25">
      <c r="A36" s="4" t="s">
        <v>14</v>
      </c>
      <c r="B36" s="34" t="s">
        <v>110</v>
      </c>
      <c r="C36" s="56" t="s">
        <v>101</v>
      </c>
      <c r="D36" s="7" t="s">
        <v>98</v>
      </c>
      <c r="E36" s="53">
        <v>8</v>
      </c>
      <c r="F36" s="53"/>
      <c r="G36" s="48">
        <f t="shared" si="0"/>
        <v>8.0102531239987177E-3</v>
      </c>
      <c r="H36" s="28">
        <f>SUM(M36:N36)</f>
        <v>61.2</v>
      </c>
      <c r="I36" s="16"/>
      <c r="J36" s="16"/>
      <c r="K36" s="16"/>
      <c r="L36" s="16"/>
      <c r="M36" s="44">
        <v>30</v>
      </c>
      <c r="N36" s="44">
        <f>PRODUCT(M36,R30)</f>
        <v>31.200000000000003</v>
      </c>
      <c r="O36" s="18"/>
      <c r="P36" s="25"/>
    </row>
    <row r="37" spans="1:18" ht="35.25" customHeight="1" x14ac:dyDescent="0.25">
      <c r="A37" s="4" t="s">
        <v>16</v>
      </c>
      <c r="B37" s="43" t="s">
        <v>112</v>
      </c>
      <c r="C37" s="50" t="s">
        <v>80</v>
      </c>
      <c r="D37" s="7" t="s">
        <v>114</v>
      </c>
      <c r="E37" s="24">
        <v>200</v>
      </c>
      <c r="F37" s="24"/>
      <c r="G37" s="48">
        <f t="shared" si="0"/>
        <v>0.20025632809996796</v>
      </c>
      <c r="H37" s="28">
        <f t="shared" si="1"/>
        <v>155.04000000000002</v>
      </c>
      <c r="I37" s="16"/>
      <c r="J37" s="16"/>
      <c r="K37" s="16"/>
      <c r="L37" s="16"/>
      <c r="M37" s="44">
        <v>76</v>
      </c>
      <c r="N37" s="44">
        <f>PRODUCT(M37,R30)</f>
        <v>79.040000000000006</v>
      </c>
      <c r="O37" s="18">
        <v>1.1000000000000001</v>
      </c>
      <c r="P37" s="25">
        <v>84618</v>
      </c>
    </row>
    <row r="38" spans="1:18" s="2" customFormat="1" ht="38.25" customHeight="1" x14ac:dyDescent="0.25">
      <c r="A38" s="4" t="s">
        <v>92</v>
      </c>
      <c r="B38" s="43" t="s">
        <v>122</v>
      </c>
      <c r="C38" s="50" t="s">
        <v>80</v>
      </c>
      <c r="D38" s="7" t="s">
        <v>83</v>
      </c>
      <c r="E38" s="51">
        <v>360</v>
      </c>
      <c r="F38" s="51"/>
      <c r="G38" s="48">
        <f t="shared" si="0"/>
        <v>0.36046139057994231</v>
      </c>
      <c r="H38" s="28">
        <f>SUM(M38:N38)</f>
        <v>1632</v>
      </c>
      <c r="I38" s="16"/>
      <c r="J38" s="16"/>
      <c r="K38" s="16"/>
      <c r="L38" s="16"/>
      <c r="M38" s="44">
        <v>800</v>
      </c>
      <c r="N38" s="44">
        <f>PRODUCT(M38,R30)</f>
        <v>832</v>
      </c>
      <c r="O38" s="18"/>
      <c r="P38" s="25"/>
    </row>
    <row r="39" spans="1:18" s="2" customFormat="1" ht="24.75" customHeight="1" x14ac:dyDescent="0.25">
      <c r="A39" s="4" t="s">
        <v>97</v>
      </c>
      <c r="B39" s="43" t="s">
        <v>108</v>
      </c>
      <c r="C39" s="50" t="s">
        <v>80</v>
      </c>
      <c r="D39" s="7" t="s">
        <v>83</v>
      </c>
      <c r="E39" s="57">
        <v>180</v>
      </c>
      <c r="F39" s="57"/>
      <c r="G39" s="48">
        <f t="shared" si="0"/>
        <v>0.18023069528997115</v>
      </c>
      <c r="H39" s="63">
        <f>SUM(M39,N39)</f>
        <v>816</v>
      </c>
      <c r="I39" s="62"/>
      <c r="J39" s="62"/>
      <c r="K39" s="62"/>
      <c r="L39" s="62"/>
      <c r="M39" s="67">
        <v>400</v>
      </c>
      <c r="N39" s="62">
        <f>PRODUCT(M39,R30)</f>
        <v>416</v>
      </c>
      <c r="O39" s="18"/>
      <c r="P39" s="25"/>
    </row>
    <row r="40" spans="1:18" s="2" customFormat="1" ht="37.9" customHeight="1" x14ac:dyDescent="0.25">
      <c r="A40" s="4" t="s">
        <v>100</v>
      </c>
      <c r="B40" s="43" t="s">
        <v>123</v>
      </c>
      <c r="C40" s="47" t="str">
        <f t="shared" si="4"/>
        <v>968 0707 79505 00191 244 226</v>
      </c>
      <c r="D40" s="7" t="s">
        <v>83</v>
      </c>
      <c r="E40" s="37">
        <v>300</v>
      </c>
      <c r="F40" s="37"/>
      <c r="G40" s="48">
        <f>E40/99872%</f>
        <v>0.30038449214995194</v>
      </c>
      <c r="H40" s="28">
        <f t="shared" si="1"/>
        <v>410.04</v>
      </c>
      <c r="I40" s="16"/>
      <c r="J40" s="16"/>
      <c r="K40" s="16"/>
      <c r="L40" s="16"/>
      <c r="M40" s="68">
        <v>201</v>
      </c>
      <c r="N40" s="44">
        <f>PRODUCT(M40,R30)</f>
        <v>209.04000000000002</v>
      </c>
      <c r="O40" s="18">
        <v>1.1000000000000001</v>
      </c>
      <c r="P40" s="25">
        <v>84618</v>
      </c>
    </row>
    <row r="41" spans="1:18" ht="37.5" customHeight="1" x14ac:dyDescent="0.25">
      <c r="A41" s="4" t="s">
        <v>105</v>
      </c>
      <c r="B41" s="43" t="s">
        <v>124</v>
      </c>
      <c r="C41" s="50" t="s">
        <v>80</v>
      </c>
      <c r="D41" s="7" t="s">
        <v>84</v>
      </c>
      <c r="E41" s="8">
        <v>120</v>
      </c>
      <c r="F41" s="8">
        <v>1</v>
      </c>
      <c r="G41" s="48">
        <f t="shared" si="0"/>
        <v>0.12015379685998077</v>
      </c>
      <c r="H41" s="28">
        <f t="shared" si="1"/>
        <v>71.400000000000006</v>
      </c>
      <c r="I41" s="17">
        <v>0</v>
      </c>
      <c r="J41" s="17">
        <v>90</v>
      </c>
      <c r="K41" s="17">
        <v>0</v>
      </c>
      <c r="L41" s="17">
        <v>0</v>
      </c>
      <c r="M41" s="44">
        <v>35</v>
      </c>
      <c r="N41" s="44">
        <f>PRODUCT(M41,R30)</f>
        <v>36.4</v>
      </c>
      <c r="O41" s="18">
        <v>1.1000000000000001</v>
      </c>
      <c r="P41" s="25">
        <v>84618</v>
      </c>
    </row>
    <row r="42" spans="1:18" ht="28.5" hidden="1" customHeight="1" x14ac:dyDescent="0.25">
      <c r="A42" s="4"/>
      <c r="B42" s="43"/>
      <c r="C42" s="47"/>
      <c r="D42" s="7"/>
      <c r="E42" s="8"/>
      <c r="F42" s="8">
        <v>1</v>
      </c>
      <c r="G42" s="48">
        <f t="shared" si="0"/>
        <v>0</v>
      </c>
      <c r="H42" s="28">
        <f t="shared" si="1"/>
        <v>0</v>
      </c>
      <c r="I42" s="17">
        <v>0</v>
      </c>
      <c r="J42" s="17">
        <v>0</v>
      </c>
      <c r="K42" s="17">
        <v>98</v>
      </c>
      <c r="L42" s="17">
        <v>0</v>
      </c>
      <c r="M42" s="44"/>
      <c r="N42" s="44">
        <f t="shared" ref="N42" si="5">PRODUCT(M42,R31)</f>
        <v>0</v>
      </c>
      <c r="O42" s="18">
        <v>1.1000000000000001</v>
      </c>
      <c r="P42" s="25">
        <v>84618</v>
      </c>
    </row>
    <row r="43" spans="1:18" ht="36.75" hidden="1" customHeight="1" x14ac:dyDescent="0.25">
      <c r="A43" s="5" t="s">
        <v>79</v>
      </c>
      <c r="B43" s="41" t="s">
        <v>109</v>
      </c>
      <c r="C43" s="50" t="s">
        <v>80</v>
      </c>
      <c r="D43" s="6" t="s">
        <v>84</v>
      </c>
      <c r="E43" s="9"/>
      <c r="F43" s="9"/>
      <c r="G43" s="48">
        <f t="shared" si="0"/>
        <v>0</v>
      </c>
      <c r="H43" s="28"/>
      <c r="I43" s="15"/>
      <c r="J43" s="15"/>
      <c r="K43" s="15"/>
      <c r="L43" s="15"/>
      <c r="M43" s="44"/>
      <c r="N43" s="44"/>
      <c r="O43" s="18">
        <v>1.1000000000000001</v>
      </c>
      <c r="P43" s="25">
        <v>84618</v>
      </c>
    </row>
    <row r="44" spans="1:18" ht="24" customHeight="1" x14ac:dyDescent="0.25">
      <c r="A44" s="3"/>
      <c r="B44" s="12" t="s">
        <v>31</v>
      </c>
      <c r="C44" s="47" t="str">
        <f>$C$31</f>
        <v>968 0707 79505 00191 244 226</v>
      </c>
      <c r="D44" s="13"/>
      <c r="E44" s="14"/>
      <c r="F44" s="14"/>
      <c r="G44" s="26"/>
      <c r="H44" s="64">
        <f>SUM(H34,H37,H38,H40,H41)</f>
        <v>3359.1864</v>
      </c>
      <c r="I44" s="64">
        <f t="shared" ref="I44:L44" si="6">SUM(I31:I43)-I32</f>
        <v>308</v>
      </c>
      <c r="J44" s="64">
        <f t="shared" si="6"/>
        <v>90</v>
      </c>
      <c r="K44" s="64">
        <f t="shared" si="6"/>
        <v>98</v>
      </c>
      <c r="L44" s="64">
        <f t="shared" si="6"/>
        <v>0</v>
      </c>
      <c r="M44" s="64">
        <f>SUM(M34,M37,M38,M39,M40,M41)</f>
        <v>2046.6599999999999</v>
      </c>
      <c r="N44" s="64">
        <f>SUM(N34,N37,N38,N39,N40,N41,N43)</f>
        <v>2128.5264000000002</v>
      </c>
      <c r="P44" s="25">
        <v>99782</v>
      </c>
      <c r="R44" s="52"/>
    </row>
    <row r="45" spans="1:18" ht="24.75" customHeight="1" x14ac:dyDescent="0.25">
      <c r="A45" s="3"/>
      <c r="B45" s="29" t="s">
        <v>31</v>
      </c>
      <c r="C45" s="56" t="s">
        <v>101</v>
      </c>
      <c r="D45" s="30"/>
      <c r="E45" s="27"/>
      <c r="F45" s="27"/>
      <c r="G45" s="26"/>
      <c r="H45" s="65">
        <f>SUM(H36)</f>
        <v>61.2</v>
      </c>
      <c r="I45" s="65">
        <f t="shared" ref="I45:L45" si="7">I32</f>
        <v>120</v>
      </c>
      <c r="J45" s="65">
        <f t="shared" si="7"/>
        <v>0</v>
      </c>
      <c r="K45" s="65">
        <f t="shared" si="7"/>
        <v>0</v>
      </c>
      <c r="L45" s="65">
        <f t="shared" si="7"/>
        <v>0</v>
      </c>
      <c r="M45" s="65">
        <f>SUM(M36)</f>
        <v>30</v>
      </c>
      <c r="N45" s="65">
        <f>SUM(N36)</f>
        <v>31.200000000000003</v>
      </c>
      <c r="P45" s="25">
        <v>99782</v>
      </c>
    </row>
    <row r="46" spans="1:18" s="2" customFormat="1" ht="24.75" hidden="1" customHeight="1" x14ac:dyDescent="0.25">
      <c r="A46" s="3"/>
      <c r="B46" s="29" t="s">
        <v>31</v>
      </c>
      <c r="C46" s="50" t="s">
        <v>106</v>
      </c>
      <c r="D46" s="30"/>
      <c r="E46" s="27"/>
      <c r="F46" s="27"/>
      <c r="G46" s="26"/>
      <c r="H46" s="65"/>
      <c r="I46" s="65"/>
      <c r="J46" s="65"/>
      <c r="K46" s="65"/>
      <c r="L46" s="65"/>
      <c r="M46" s="65"/>
      <c r="N46" s="65"/>
      <c r="P46" s="25"/>
    </row>
    <row r="47" spans="1:18" ht="13.5" customHeight="1" x14ac:dyDescent="0.25">
      <c r="A47" s="3"/>
      <c r="B47" s="31" t="s">
        <v>15</v>
      </c>
      <c r="C47" s="32"/>
      <c r="D47" s="32"/>
      <c r="E47" s="9">
        <f>SUM(E34,E36,E37,E38,E39,E40,E41)</f>
        <v>1193</v>
      </c>
      <c r="F47" s="9"/>
      <c r="G47" s="26">
        <f t="shared" si="0"/>
        <v>1.1945289971163089</v>
      </c>
      <c r="H47" s="66">
        <f>SUM(M47:N47)</f>
        <v>4236.3863999999994</v>
      </c>
      <c r="I47" s="66">
        <f t="shared" ref="I47:L47" si="8">SUM(I44:I45)</f>
        <v>428</v>
      </c>
      <c r="J47" s="66">
        <f t="shared" si="8"/>
        <v>90</v>
      </c>
      <c r="K47" s="66">
        <f t="shared" si="8"/>
        <v>98</v>
      </c>
      <c r="L47" s="66">
        <f t="shared" si="8"/>
        <v>0</v>
      </c>
      <c r="M47" s="66">
        <f>SUM(M44,M45)</f>
        <v>2076.66</v>
      </c>
      <c r="N47" s="66">
        <f>SUM(N44:N46)</f>
        <v>2159.7264</v>
      </c>
      <c r="P47" s="25">
        <v>99782</v>
      </c>
    </row>
    <row r="48" spans="1:18" s="2" customFormat="1" ht="67.150000000000006" customHeight="1" thickBot="1" x14ac:dyDescent="0.3">
      <c r="A48" s="82" t="s">
        <v>130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</row>
    <row r="49" spans="1:14" ht="18.600000000000001" customHeight="1" thickBot="1" x14ac:dyDescent="0.3">
      <c r="A49" s="86" t="s">
        <v>41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</row>
    <row r="50" spans="1:14" ht="15" customHeight="1" x14ac:dyDescent="0.25">
      <c r="A50" s="87" t="s">
        <v>42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</row>
    <row r="51" spans="1:14" ht="45.6" customHeight="1" x14ac:dyDescent="0.25">
      <c r="A51" s="85" t="s">
        <v>32</v>
      </c>
      <c r="B51" s="73" t="s">
        <v>33</v>
      </c>
      <c r="C51" s="74"/>
      <c r="D51" s="74"/>
      <c r="E51" s="75"/>
      <c r="F51" s="85" t="s">
        <v>34</v>
      </c>
      <c r="G51" s="84" t="s">
        <v>35</v>
      </c>
      <c r="H51" s="84"/>
      <c r="I51" s="21" t="s">
        <v>36</v>
      </c>
      <c r="J51" s="22"/>
      <c r="K51" s="22"/>
      <c r="L51" s="22"/>
      <c r="M51" s="84" t="s">
        <v>38</v>
      </c>
      <c r="N51" s="84"/>
    </row>
    <row r="52" spans="1:14" ht="32.25" customHeight="1" x14ac:dyDescent="0.25">
      <c r="A52" s="85"/>
      <c r="B52" s="76"/>
      <c r="C52" s="77"/>
      <c r="D52" s="77"/>
      <c r="E52" s="78"/>
      <c r="F52" s="85"/>
      <c r="G52" s="10">
        <v>2022</v>
      </c>
      <c r="H52" s="10">
        <v>2023</v>
      </c>
      <c r="I52" s="21" t="s">
        <v>37</v>
      </c>
      <c r="J52" s="22"/>
      <c r="K52" s="22"/>
      <c r="L52" s="22"/>
      <c r="M52" s="84"/>
      <c r="N52" s="84"/>
    </row>
    <row r="53" spans="1:14" s="2" customFormat="1" ht="33.6" customHeight="1" x14ac:dyDescent="0.25">
      <c r="A53" s="55">
        <v>1</v>
      </c>
      <c r="B53" s="79" t="s">
        <v>88</v>
      </c>
      <c r="C53" s="80"/>
      <c r="D53" s="80"/>
      <c r="E53" s="81"/>
      <c r="F53" s="22" t="s">
        <v>39</v>
      </c>
      <c r="G53" s="54">
        <v>100</v>
      </c>
      <c r="H53" s="54">
        <v>100</v>
      </c>
      <c r="I53" s="58"/>
      <c r="J53" s="54"/>
      <c r="K53" s="54"/>
      <c r="L53" s="54"/>
      <c r="M53" s="59"/>
      <c r="N53" s="54">
        <v>1</v>
      </c>
    </row>
    <row r="54" spans="1:14" ht="33" customHeight="1" x14ac:dyDescent="0.25">
      <c r="A54" s="61">
        <v>2</v>
      </c>
      <c r="B54" s="79" t="s">
        <v>95</v>
      </c>
      <c r="C54" s="80"/>
      <c r="D54" s="80"/>
      <c r="E54" s="81"/>
      <c r="F54" s="22" t="s">
        <v>39</v>
      </c>
      <c r="G54" s="54">
        <v>1.22</v>
      </c>
      <c r="H54" s="54">
        <v>1.22</v>
      </c>
      <c r="I54" s="60"/>
      <c r="J54" s="60"/>
      <c r="K54" s="60"/>
      <c r="L54" s="60"/>
      <c r="M54" s="59"/>
      <c r="N54" s="54">
        <v>1</v>
      </c>
    </row>
    <row r="55" spans="1:14" ht="31.9" customHeight="1" x14ac:dyDescent="0.25">
      <c r="A55" s="61">
        <v>3</v>
      </c>
      <c r="B55" s="79" t="s">
        <v>104</v>
      </c>
      <c r="C55" s="80"/>
      <c r="D55" s="80"/>
      <c r="E55" s="81"/>
      <c r="F55" s="22" t="s">
        <v>43</v>
      </c>
      <c r="G55" s="54">
        <f>M47/E47</f>
        <v>1.7407041072925398</v>
      </c>
      <c r="H55" s="54">
        <f>N47/E47</f>
        <v>1.8103322715842414</v>
      </c>
      <c r="I55" s="60"/>
      <c r="J55" s="60"/>
      <c r="K55" s="60"/>
      <c r="L55" s="60"/>
      <c r="M55" s="59"/>
      <c r="N55" s="54">
        <f>G55/H55</f>
        <v>0.96153846153846156</v>
      </c>
    </row>
    <row r="56" spans="1:14" x14ac:dyDescent="0.25">
      <c r="A56" s="113" t="s">
        <v>75</v>
      </c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</row>
    <row r="57" spans="1:14" ht="295.5" customHeight="1" x14ac:dyDescent="0.25">
      <c r="A57" s="71" t="s">
        <v>118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</row>
    <row r="58" spans="1:14" ht="36.75" hidden="1" x14ac:dyDescent="0.25">
      <c r="A58" s="134" t="s">
        <v>45</v>
      </c>
      <c r="B58" s="135"/>
      <c r="C58" s="34" t="s">
        <v>46</v>
      </c>
      <c r="D58" s="131" t="s">
        <v>47</v>
      </c>
      <c r="E58" s="132"/>
      <c r="F58" s="132"/>
      <c r="G58" s="132"/>
      <c r="H58" s="132"/>
      <c r="I58" s="132"/>
      <c r="J58" s="132"/>
      <c r="K58" s="132"/>
      <c r="L58" s="132"/>
      <c r="M58" s="133"/>
      <c r="N58" s="34" t="s">
        <v>48</v>
      </c>
    </row>
    <row r="59" spans="1:14" ht="27.6" hidden="1" customHeight="1" x14ac:dyDescent="0.25">
      <c r="A59" s="139" t="s">
        <v>55</v>
      </c>
      <c r="B59" s="140"/>
      <c r="C59" s="137">
        <v>0.4</v>
      </c>
      <c r="D59" s="134" t="s">
        <v>49</v>
      </c>
      <c r="E59" s="136"/>
      <c r="F59" s="136"/>
      <c r="G59" s="136"/>
      <c r="H59" s="136"/>
      <c r="I59" s="136"/>
      <c r="J59" s="136"/>
      <c r="K59" s="136"/>
      <c r="L59" s="136"/>
      <c r="M59" s="135"/>
      <c r="N59" s="35">
        <v>10</v>
      </c>
    </row>
    <row r="60" spans="1:14" ht="19.899999999999999" hidden="1" customHeight="1" x14ac:dyDescent="0.25">
      <c r="A60" s="146"/>
      <c r="B60" s="147"/>
      <c r="C60" s="148"/>
      <c r="D60" s="134" t="s">
        <v>50</v>
      </c>
      <c r="E60" s="136"/>
      <c r="F60" s="136"/>
      <c r="G60" s="136"/>
      <c r="H60" s="136"/>
      <c r="I60" s="136"/>
      <c r="J60" s="136"/>
      <c r="K60" s="136"/>
      <c r="L60" s="136"/>
      <c r="M60" s="135"/>
      <c r="N60" s="35">
        <v>8</v>
      </c>
    </row>
    <row r="61" spans="1:14" ht="16.149999999999999" hidden="1" customHeight="1" x14ac:dyDescent="0.25">
      <c r="A61" s="146"/>
      <c r="B61" s="147"/>
      <c r="C61" s="148"/>
      <c r="D61" s="134" t="s">
        <v>51</v>
      </c>
      <c r="E61" s="136"/>
      <c r="F61" s="136"/>
      <c r="G61" s="136"/>
      <c r="H61" s="136"/>
      <c r="I61" s="136"/>
      <c r="J61" s="136"/>
      <c r="K61" s="136"/>
      <c r="L61" s="136"/>
      <c r="M61" s="135"/>
      <c r="N61" s="35">
        <v>6</v>
      </c>
    </row>
    <row r="62" spans="1:14" ht="19.899999999999999" hidden="1" customHeight="1" x14ac:dyDescent="0.25">
      <c r="A62" s="146"/>
      <c r="B62" s="147"/>
      <c r="C62" s="148"/>
      <c r="D62" s="134" t="s">
        <v>52</v>
      </c>
      <c r="E62" s="136"/>
      <c r="F62" s="136"/>
      <c r="G62" s="136"/>
      <c r="H62" s="136"/>
      <c r="I62" s="136"/>
      <c r="J62" s="136"/>
      <c r="K62" s="136"/>
      <c r="L62" s="136"/>
      <c r="M62" s="135"/>
      <c r="N62" s="35">
        <v>4</v>
      </c>
    </row>
    <row r="63" spans="1:14" ht="24.6" hidden="1" customHeight="1" x14ac:dyDescent="0.25">
      <c r="A63" s="146"/>
      <c r="B63" s="147"/>
      <c r="C63" s="148"/>
      <c r="D63" s="134" t="s">
        <v>53</v>
      </c>
      <c r="E63" s="136"/>
      <c r="F63" s="136"/>
      <c r="G63" s="136"/>
      <c r="H63" s="136"/>
      <c r="I63" s="136"/>
      <c r="J63" s="136"/>
      <c r="K63" s="136"/>
      <c r="L63" s="136"/>
      <c r="M63" s="135"/>
      <c r="N63" s="35">
        <v>2</v>
      </c>
    </row>
    <row r="64" spans="1:14" ht="18.600000000000001" hidden="1" customHeight="1" x14ac:dyDescent="0.25">
      <c r="A64" s="141"/>
      <c r="B64" s="142"/>
      <c r="C64" s="138"/>
      <c r="D64" s="134" t="s">
        <v>54</v>
      </c>
      <c r="E64" s="136"/>
      <c r="F64" s="136"/>
      <c r="G64" s="136"/>
      <c r="H64" s="136"/>
      <c r="I64" s="136"/>
      <c r="J64" s="136"/>
      <c r="K64" s="136"/>
      <c r="L64" s="136"/>
      <c r="M64" s="135"/>
      <c r="N64" s="35">
        <v>1</v>
      </c>
    </row>
    <row r="65" spans="1:14" ht="14.45" hidden="1" customHeight="1" x14ac:dyDescent="0.25">
      <c r="A65" s="139" t="s">
        <v>61</v>
      </c>
      <c r="B65" s="140"/>
      <c r="C65" s="143">
        <v>0.4</v>
      </c>
      <c r="D65" s="134" t="s">
        <v>56</v>
      </c>
      <c r="E65" s="136"/>
      <c r="F65" s="136"/>
      <c r="G65" s="136"/>
      <c r="H65" s="136"/>
      <c r="I65" s="136"/>
      <c r="J65" s="136"/>
      <c r="K65" s="136"/>
      <c r="L65" s="136"/>
      <c r="M65" s="135"/>
      <c r="N65" s="35">
        <v>10</v>
      </c>
    </row>
    <row r="66" spans="1:14" ht="26.45" hidden="1" customHeight="1" x14ac:dyDescent="0.25">
      <c r="A66" s="146"/>
      <c r="B66" s="147"/>
      <c r="C66" s="144"/>
      <c r="D66" s="134" t="s">
        <v>57</v>
      </c>
      <c r="E66" s="136"/>
      <c r="F66" s="136"/>
      <c r="G66" s="136"/>
      <c r="H66" s="136"/>
      <c r="I66" s="136"/>
      <c r="J66" s="136"/>
      <c r="K66" s="136"/>
      <c r="L66" s="136"/>
      <c r="M66" s="135"/>
      <c r="N66" s="35">
        <v>8</v>
      </c>
    </row>
    <row r="67" spans="1:14" ht="25.9" hidden="1" customHeight="1" x14ac:dyDescent="0.25">
      <c r="A67" s="146"/>
      <c r="B67" s="147"/>
      <c r="C67" s="144"/>
      <c r="D67" s="134" t="s">
        <v>58</v>
      </c>
      <c r="E67" s="136"/>
      <c r="F67" s="136"/>
      <c r="G67" s="136"/>
      <c r="H67" s="136"/>
      <c r="I67" s="136"/>
      <c r="J67" s="136"/>
      <c r="K67" s="136"/>
      <c r="L67" s="136"/>
      <c r="M67" s="135"/>
      <c r="N67" s="35">
        <v>6</v>
      </c>
    </row>
    <row r="68" spans="1:14" ht="27.6" hidden="1" customHeight="1" x14ac:dyDescent="0.25">
      <c r="A68" s="146"/>
      <c r="B68" s="147"/>
      <c r="C68" s="144"/>
      <c r="D68" s="134" t="s">
        <v>59</v>
      </c>
      <c r="E68" s="136"/>
      <c r="F68" s="136"/>
      <c r="G68" s="136"/>
      <c r="H68" s="136"/>
      <c r="I68" s="136"/>
      <c r="J68" s="136"/>
      <c r="K68" s="136"/>
      <c r="L68" s="136"/>
      <c r="M68" s="135"/>
      <c r="N68" s="35">
        <v>4</v>
      </c>
    </row>
    <row r="69" spans="1:14" ht="24" hidden="1" customHeight="1" x14ac:dyDescent="0.25">
      <c r="A69" s="141"/>
      <c r="B69" s="142"/>
      <c r="C69" s="145"/>
      <c r="D69" s="134" t="s">
        <v>60</v>
      </c>
      <c r="E69" s="136"/>
      <c r="F69" s="136"/>
      <c r="G69" s="136"/>
      <c r="H69" s="136"/>
      <c r="I69" s="136"/>
      <c r="J69" s="136"/>
      <c r="K69" s="136"/>
      <c r="L69" s="136"/>
      <c r="M69" s="135"/>
      <c r="N69" s="35">
        <v>1</v>
      </c>
    </row>
    <row r="70" spans="1:14" ht="22.5" customHeight="1" x14ac:dyDescent="0.25">
      <c r="A70" s="139" t="s">
        <v>64</v>
      </c>
      <c r="B70" s="140"/>
      <c r="C70" s="137">
        <v>0.2</v>
      </c>
      <c r="D70" s="134" t="s">
        <v>62</v>
      </c>
      <c r="E70" s="136"/>
      <c r="F70" s="136"/>
      <c r="G70" s="136"/>
      <c r="H70" s="136"/>
      <c r="I70" s="136"/>
      <c r="J70" s="136"/>
      <c r="K70" s="136"/>
      <c r="L70" s="136"/>
      <c r="M70" s="135"/>
      <c r="N70" s="36">
        <v>10</v>
      </c>
    </row>
    <row r="71" spans="1:14" ht="30" customHeight="1" x14ac:dyDescent="0.25">
      <c r="A71" s="141"/>
      <c r="B71" s="142"/>
      <c r="C71" s="138"/>
      <c r="D71" s="134" t="s">
        <v>63</v>
      </c>
      <c r="E71" s="136"/>
      <c r="F71" s="136"/>
      <c r="G71" s="136"/>
      <c r="H71" s="136"/>
      <c r="I71" s="136"/>
      <c r="J71" s="136"/>
      <c r="K71" s="136"/>
      <c r="L71" s="136"/>
      <c r="M71" s="135"/>
      <c r="N71" s="36">
        <v>1</v>
      </c>
    </row>
    <row r="72" spans="1:14" ht="14.45" customHeight="1" x14ac:dyDescent="0.25">
      <c r="A72" s="127" t="s">
        <v>74</v>
      </c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9"/>
    </row>
    <row r="73" spans="1:14" ht="43.9" customHeight="1" x14ac:dyDescent="0.25">
      <c r="A73" s="84" t="s">
        <v>65</v>
      </c>
      <c r="B73" s="84"/>
      <c r="C73" s="84"/>
      <c r="D73" s="84" t="s">
        <v>66</v>
      </c>
      <c r="E73" s="84"/>
      <c r="F73" s="84"/>
      <c r="G73" s="84"/>
      <c r="H73" s="126" t="s">
        <v>72</v>
      </c>
      <c r="I73" s="126"/>
      <c r="J73" s="126"/>
      <c r="K73" s="126"/>
      <c r="L73" s="126"/>
      <c r="M73" s="126"/>
      <c r="N73" s="126"/>
    </row>
    <row r="74" spans="1:14" ht="27.6" customHeight="1" x14ac:dyDescent="0.25">
      <c r="A74" s="130" t="s">
        <v>67</v>
      </c>
      <c r="B74" s="130"/>
      <c r="C74" s="130"/>
      <c r="D74" s="84" t="s">
        <v>68</v>
      </c>
      <c r="E74" s="84"/>
      <c r="F74" s="84"/>
      <c r="G74" s="84"/>
      <c r="H74" s="84" t="s">
        <v>73</v>
      </c>
      <c r="I74" s="84"/>
      <c r="J74" s="84"/>
      <c r="K74" s="84"/>
      <c r="L74" s="84"/>
      <c r="M74" s="84"/>
      <c r="N74" s="84"/>
    </row>
    <row r="75" spans="1:14" ht="82.15" customHeight="1" x14ac:dyDescent="0.25">
      <c r="A75" s="130" t="s">
        <v>69</v>
      </c>
      <c r="B75" s="130"/>
      <c r="C75" s="130"/>
      <c r="D75" s="84" t="s">
        <v>70</v>
      </c>
      <c r="E75" s="84"/>
      <c r="F75" s="84"/>
      <c r="G75" s="84"/>
      <c r="H75" s="84" t="s">
        <v>73</v>
      </c>
      <c r="I75" s="84"/>
      <c r="J75" s="84"/>
      <c r="K75" s="84"/>
      <c r="L75" s="84"/>
      <c r="M75" s="84"/>
      <c r="N75" s="84"/>
    </row>
    <row r="76" spans="1:14" ht="27" customHeight="1" x14ac:dyDescent="0.25">
      <c r="A76" s="130" t="s">
        <v>89</v>
      </c>
      <c r="B76" s="130"/>
      <c r="C76" s="130"/>
      <c r="D76" s="84" t="s">
        <v>71</v>
      </c>
      <c r="E76" s="84"/>
      <c r="F76" s="84"/>
      <c r="G76" s="84"/>
      <c r="H76" s="84" t="s">
        <v>73</v>
      </c>
      <c r="I76" s="84"/>
      <c r="J76" s="84"/>
      <c r="K76" s="84"/>
      <c r="L76" s="84"/>
      <c r="M76" s="84"/>
      <c r="N76" s="84"/>
    </row>
    <row r="77" spans="1:14" ht="7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5.75" x14ac:dyDescent="0.25">
      <c r="A78" s="49" t="s">
        <v>99</v>
      </c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</row>
  </sheetData>
  <mergeCells count="101">
    <mergeCell ref="D58:M58"/>
    <mergeCell ref="A58:B58"/>
    <mergeCell ref="D70:M70"/>
    <mergeCell ref="C70:C71"/>
    <mergeCell ref="A70:B71"/>
    <mergeCell ref="D69:M69"/>
    <mergeCell ref="D68:M68"/>
    <mergeCell ref="D67:M67"/>
    <mergeCell ref="C65:C69"/>
    <mergeCell ref="A65:B69"/>
    <mergeCell ref="D59:M59"/>
    <mergeCell ref="D64:M64"/>
    <mergeCell ref="A59:B64"/>
    <mergeCell ref="C59:C64"/>
    <mergeCell ref="D65:M65"/>
    <mergeCell ref="D66:M66"/>
    <mergeCell ref="D71:M71"/>
    <mergeCell ref="D60:M60"/>
    <mergeCell ref="D61:M61"/>
    <mergeCell ref="D62:M62"/>
    <mergeCell ref="D63:M63"/>
    <mergeCell ref="H73:N73"/>
    <mergeCell ref="H74:N74"/>
    <mergeCell ref="H75:N75"/>
    <mergeCell ref="H76:N76"/>
    <mergeCell ref="A72:N72"/>
    <mergeCell ref="A76:C76"/>
    <mergeCell ref="D73:G73"/>
    <mergeCell ref="D74:G74"/>
    <mergeCell ref="D75:G75"/>
    <mergeCell ref="D76:G76"/>
    <mergeCell ref="A73:C73"/>
    <mergeCell ref="A74:C74"/>
    <mergeCell ref="A75:C75"/>
    <mergeCell ref="A56:N56"/>
    <mergeCell ref="A57:N57"/>
    <mergeCell ref="A24:N24"/>
    <mergeCell ref="J28:J30"/>
    <mergeCell ref="K28:K30"/>
    <mergeCell ref="L28:L30"/>
    <mergeCell ref="A27:A30"/>
    <mergeCell ref="B27:B30"/>
    <mergeCell ref="C27:C30"/>
    <mergeCell ref="D27:D30"/>
    <mergeCell ref="M28:N28"/>
    <mergeCell ref="H27:N27"/>
    <mergeCell ref="H28:H30"/>
    <mergeCell ref="E27:F29"/>
    <mergeCell ref="I28:I30"/>
    <mergeCell ref="G27:G29"/>
    <mergeCell ref="A9:B9"/>
    <mergeCell ref="A10:B10"/>
    <mergeCell ref="C11:N11"/>
    <mergeCell ref="C9:N9"/>
    <mergeCell ref="C10:N10"/>
    <mergeCell ref="A11:B11"/>
    <mergeCell ref="F1:N1"/>
    <mergeCell ref="A6:B6"/>
    <mergeCell ref="A7:B7"/>
    <mergeCell ref="A8:B8"/>
    <mergeCell ref="C6:N6"/>
    <mergeCell ref="C7:N7"/>
    <mergeCell ref="C8:N8"/>
    <mergeCell ref="A5:B5"/>
    <mergeCell ref="A2:L2"/>
    <mergeCell ref="A4:B4"/>
    <mergeCell ref="C4:N4"/>
    <mergeCell ref="C5:N5"/>
    <mergeCell ref="A3:N3"/>
    <mergeCell ref="B1:E1"/>
    <mergeCell ref="C20:N20"/>
    <mergeCell ref="C21:N21"/>
    <mergeCell ref="A22:B22"/>
    <mergeCell ref="A12:B19"/>
    <mergeCell ref="C22:N22"/>
    <mergeCell ref="C12:N12"/>
    <mergeCell ref="C13:N13"/>
    <mergeCell ref="C15:N15"/>
    <mergeCell ref="C16:N16"/>
    <mergeCell ref="C17:N17"/>
    <mergeCell ref="C18:N18"/>
    <mergeCell ref="A20:B20"/>
    <mergeCell ref="A21:B21"/>
    <mergeCell ref="C19:N19"/>
    <mergeCell ref="C14:N14"/>
    <mergeCell ref="A23:N23"/>
    <mergeCell ref="B51:E52"/>
    <mergeCell ref="B53:E53"/>
    <mergeCell ref="B54:E54"/>
    <mergeCell ref="B55:E55"/>
    <mergeCell ref="A48:N48"/>
    <mergeCell ref="G51:H51"/>
    <mergeCell ref="F51:F52"/>
    <mergeCell ref="A49:N49"/>
    <mergeCell ref="A50:N50"/>
    <mergeCell ref="A51:A52"/>
    <mergeCell ref="M51:N52"/>
    <mergeCell ref="A25:N25"/>
    <mergeCell ref="M29:M30"/>
    <mergeCell ref="N29:N30"/>
    <mergeCell ref="A26:N26"/>
  </mergeCells>
  <pageMargins left="0.7" right="0.7" top="0.75" bottom="0.75" header="0.3" footer="0.3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2021-11-11T11:33:13Z</dcterms:modified>
</cp:coreProperties>
</file>