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60" yWindow="210" windowWidth="11040" windowHeight="6345" firstSheet="1" activeTab="1"/>
  </bookViews>
  <sheets>
    <sheet name="ДОХ. Касс. план 2008" sheetId="1" state="hidden" r:id="rId1"/>
    <sheet name="ПОКВ.РАСП.ДОХ.ИСТ.ФИН." sheetId="2" r:id="rId2"/>
  </sheets>
  <definedNames>
    <definedName name="_xlnm.Print_Area" localSheetId="1">'ПОКВ.РАСП.ДОХ.ИСТ.ФИН.'!$B$1:$W$28</definedName>
  </definedNames>
  <calcPr fullCalcOnLoad="1"/>
</workbook>
</file>

<file path=xl/sharedStrings.xml><?xml version="1.0" encoding="utf-8"?>
<sst xmlns="http://schemas.openxmlformats.org/spreadsheetml/2006/main" count="356" uniqueCount="257">
  <si>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</si>
  <si>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</si>
  <si>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</si>
  <si>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</si>
  <si>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1 17 05000 00 0000 180</t>
  </si>
  <si>
    <t>Прочие неналоговые доходы</t>
  </si>
  <si>
    <t xml:space="preserve"> 1 17 00000 00 0000 000</t>
  </si>
  <si>
    <t>ПРОЧИЕ НЕНАЛОГОВЫЕ ДОХОДЫ</t>
  </si>
  <si>
    <t>860</t>
  </si>
  <si>
    <t>6.1.1</t>
  </si>
  <si>
    <t>9.1</t>
  </si>
  <si>
    <t>9.1.1</t>
  </si>
  <si>
    <t>4.1.1.</t>
  </si>
  <si>
    <t>№.П.П.</t>
  </si>
  <si>
    <t>1.2.1.1.</t>
  </si>
  <si>
    <t>ОБЩЕГОСУДАРСТВЕННЫЕ ВОПРОСЫ</t>
  </si>
  <si>
    <t>1.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</si>
  <si>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</si>
  <si>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</si>
  <si>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</si>
  <si>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</si>
  <si>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</si>
  <si>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</si>
  <si>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</si>
  <si>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</si>
  <si>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</si>
  <si>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</si>
  <si>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</si>
  <si>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</si>
  <si>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</si>
  <si>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</si>
  <si>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</si>
  <si>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</si>
  <si>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1 00 00000 00 0000 000</t>
  </si>
  <si>
    <t xml:space="preserve">000 </t>
  </si>
  <si>
    <t xml:space="preserve"> 1 05 00000 00 0000 000</t>
  </si>
  <si>
    <t>000</t>
  </si>
  <si>
    <t>182</t>
  </si>
  <si>
    <t xml:space="preserve"> 1 05 01010 01 0000 110</t>
  </si>
  <si>
    <t xml:space="preserve"> 1 06 00000 00 0000 000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</si>
  <si>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</si>
  <si>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</si>
  <si>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</si>
  <si>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</si>
  <si>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</si>
  <si>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1 05 01000 00 0000 110</t>
  </si>
  <si>
    <t xml:space="preserve"> 1 06 01000 00 0000 110</t>
  </si>
  <si>
    <t>1 17 05030 03 0200 180</t>
  </si>
  <si>
    <t>I</t>
  </si>
  <si>
    <t>II</t>
  </si>
  <si>
    <t>4</t>
  </si>
  <si>
    <t>4.1</t>
  </si>
  <si>
    <t>4.2</t>
  </si>
  <si>
    <t>1 17 01000 00 0000 180</t>
  </si>
  <si>
    <t>Невыясненные поступления</t>
  </si>
  <si>
    <t>1 17 01030 03 0000 180</t>
  </si>
  <si>
    <t>4.2.1.</t>
  </si>
  <si>
    <t>№ п.п.</t>
  </si>
  <si>
    <t>Источники доходов</t>
  </si>
  <si>
    <t>1.1.1</t>
  </si>
  <si>
    <t>1.1.1.1</t>
  </si>
  <si>
    <t>а</t>
  </si>
  <si>
    <t>б</t>
  </si>
  <si>
    <t>2.1.1</t>
  </si>
  <si>
    <t>в</t>
  </si>
  <si>
    <t>3.1.1</t>
  </si>
  <si>
    <t>111 05030 00 0000 120</t>
  </si>
  <si>
    <t>1 09 04040 01 0000 110</t>
  </si>
  <si>
    <t>6.1.</t>
  </si>
  <si>
    <t>6.1.2</t>
  </si>
  <si>
    <t>7.2.1</t>
  </si>
  <si>
    <t>7.3</t>
  </si>
  <si>
    <t>7.3.1</t>
  </si>
  <si>
    <t>7.4</t>
  </si>
  <si>
    <t>7.4.1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</si>
  <si>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</si>
  <si>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</si>
  <si>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</si>
  <si>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</si>
  <si>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</si>
  <si>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</si>
  <si>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</si>
  <si>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</si>
  <si>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</si>
  <si>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</si>
  <si>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</si>
  <si>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</si>
  <si>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</si>
  <si>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</si>
  <si>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</si>
  <si>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</si>
  <si>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</si>
  <si>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</si>
  <si>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</si>
  <si>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</si>
  <si>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</si>
  <si>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</si>
  <si>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</si>
  <si>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</si>
  <si>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</si>
  <si>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</si>
  <si>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</si>
  <si>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БЮДЖЕТОВ БЮДЖЕТНОЙ СИСТЕМЫ РФ ОТ ВОЗВРАТА ОСТАТКОВ СУБСИДИЙ И СУБВЕНЦИЙ ПРОШЛЫХ ЛЕТ</t>
  </si>
  <si>
    <t>118 03000 03 0000 000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</si>
  <si>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</t>
  </si>
  <si>
    <t>Доходы  бюджетов внутригородских муниципальных образований городов федерального значения Москвы и Санкт-Петербурга от возврата остатков субсидий и субвенций прошлых лет небюджетными организациями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</si>
  <si>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</si>
  <si>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</si>
  <si>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1 17 05030 03 0000 180</t>
  </si>
  <si>
    <t>янв</t>
  </si>
  <si>
    <t>февр</t>
  </si>
  <si>
    <t>март</t>
  </si>
  <si>
    <t>май</t>
  </si>
  <si>
    <t>июнь</t>
  </si>
  <si>
    <t>апр</t>
  </si>
  <si>
    <t>1.2.2.</t>
  </si>
  <si>
    <t>1.2.2.1</t>
  </si>
  <si>
    <t xml:space="preserve">  местного бюджета Муниципального образования МО Озеро Долгое </t>
  </si>
  <si>
    <t>ДОХОДЫ</t>
  </si>
  <si>
    <t>Кассовый план на 2008 год</t>
  </si>
  <si>
    <t>ГОД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</si>
  <si>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</si>
  <si>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</si>
  <si>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 внутригородских муниципальных образований городов федерального значения Москвы и Санкт-Петербурга</t>
  </si>
  <si>
    <t>Другие подвиды прочих неналоговых доходов бюджетов  внутригородских муниципальных образований  Санкт-Петербурга</t>
  </si>
  <si>
    <t>БЕЗВОЗМЕЗДНЫЕ ПОСТУПЛЕНИЯ ОТ ДРУГИХ БЮДЖЕТОВ БЮДЖЕТНОЙ СИСТЕМЫ РФ</t>
  </si>
  <si>
    <t xml:space="preserve"> 202 03000 00 0000 151  </t>
  </si>
  <si>
    <t>Субвенции бюджетам субъектов Российской Федерации и муниципальных образований</t>
  </si>
  <si>
    <t>202 03024 00 0000 151</t>
  </si>
  <si>
    <t>Субвенции местным бюджетам на выполнение передаваемых полномочий субъектов РФ</t>
  </si>
  <si>
    <t>202 03024 03 0000 151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</si>
  <si>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</si>
  <si>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</si>
  <si>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</si>
  <si>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</si>
  <si>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</si>
  <si>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</si>
  <si>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</si>
  <si>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 xml:space="preserve">НАЛОГОВЫЕ И НЕНАЛОГОВЫЕ ДОХОДЫ </t>
  </si>
  <si>
    <t>1.1.2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</si>
  <si>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</si>
  <si>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</si>
  <si>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</si>
  <si>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</si>
  <si>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202 02000 00 0000 151</t>
  </si>
  <si>
    <t>Субсидии бюджетам субъектов Российской Федерации и муниципальных образований( межбюджетные субсидии)</t>
  </si>
  <si>
    <t>ИТОГО</t>
  </si>
  <si>
    <t>Источники финансирования дефицита бюджета</t>
  </si>
  <si>
    <t>4.1.</t>
  </si>
  <si>
    <t>511 00 02</t>
  </si>
  <si>
    <t>202 03027 03 0100 151</t>
  </si>
  <si>
    <t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</t>
  </si>
  <si>
    <t>202 03027 03 0200 151</t>
  </si>
  <si>
    <t>Субвенции бюджетам внутригородских муниципальных образований городов федерального значения Москвы  и Санкт-Петербурга на оплату труда приемному родителю</t>
  </si>
  <si>
    <t>4.1.1</t>
  </si>
  <si>
    <t>1кв.</t>
  </si>
  <si>
    <t>2кв.</t>
  </si>
  <si>
    <t>3кв.</t>
  </si>
  <si>
    <t>4кв.</t>
  </si>
  <si>
    <t>ЗАДОЛЖЕННОСТЬ И ПЕРЕРАСЧЕТЫ ПО ОТМЕНЕННЫМ НАЛОГАМ,СБОРАМ И ИНЫМ ПЛАТЕЖАМ</t>
  </si>
  <si>
    <t>3</t>
  </si>
  <si>
    <t>5.2.1</t>
  </si>
  <si>
    <t>НАЛОГОВЫЕ ДОХОДЫ</t>
  </si>
  <si>
    <t>НЕНАЛОГОВЫЕ ДОХОДЫ</t>
  </si>
  <si>
    <t xml:space="preserve"> 1 05 02000 02 0000 110</t>
  </si>
  <si>
    <t>1 06 01010 03 0000 110</t>
  </si>
  <si>
    <t>в пределах 10% от доходов</t>
  </si>
  <si>
    <t>118 03010 03 0000 180</t>
  </si>
  <si>
    <t>6.2.1</t>
  </si>
  <si>
    <t>7.2</t>
  </si>
  <si>
    <t>806</t>
  </si>
  <si>
    <t>968</t>
  </si>
  <si>
    <t>Приложение № 3</t>
  </si>
  <si>
    <t>Поквартальное распределение поступлений доходов</t>
  </si>
  <si>
    <t>НАИМЕНОВАНИЕ  КОДА ИСТОЧНИКА</t>
  </si>
  <si>
    <t>КОД ИСТОЧНИКА</t>
  </si>
  <si>
    <t>7</t>
  </si>
  <si>
    <t xml:space="preserve">ИТОГО </t>
  </si>
  <si>
    <t>в тыс.руб.</t>
  </si>
  <si>
    <t>1.2</t>
  </si>
  <si>
    <t>3.1</t>
  </si>
  <si>
    <t>260</t>
  </si>
  <si>
    <t>1.1</t>
  </si>
  <si>
    <t>1.1.1.</t>
  </si>
  <si>
    <t>1.2.1.</t>
  </si>
  <si>
    <t>СОЦИАЛЬНОЕ ОБЕСПЕЧЕНИЕ</t>
  </si>
  <si>
    <t>755</t>
  </si>
  <si>
    <t>262</t>
  </si>
  <si>
    <t>ИТОГО РАСХОДОВ</t>
  </si>
  <si>
    <t>5</t>
  </si>
  <si>
    <t>6</t>
  </si>
  <si>
    <t>"_____"________________ 200_ год</t>
  </si>
  <si>
    <t>на 200__ год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</si>
  <si>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</si>
  <si>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</si>
  <si>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Код</t>
  </si>
  <si>
    <t>Сумма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</si>
  <si>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</si>
  <si>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</si>
  <si>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</si>
  <si>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</si>
  <si>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</si>
  <si>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</si>
  <si>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</si>
  <si>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</si>
  <si>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</si>
  <si>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</si>
  <si>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</si>
  <si>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</si>
  <si>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</si>
  <si>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тыс.руб.</t>
  </si>
  <si>
    <t>А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</si>
  <si>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</si>
  <si>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Невыясненные поступления, зачисляемые в  бюджеты внутригородских муниципальных образований городов федерального значения Москвы и Санкт-Петербурга</t>
  </si>
  <si>
    <t>5.1</t>
  </si>
  <si>
    <t>6.1</t>
  </si>
  <si>
    <t>1</t>
  </si>
  <si>
    <t>1.2.1</t>
  </si>
  <si>
    <t>1.2.1.1</t>
  </si>
  <si>
    <t>202 03027 00 0000 151</t>
  </si>
  <si>
    <t>202 03027 03 0000 151</t>
  </si>
  <si>
    <t>Субвенции бюджетам внутригородских муниципальных образований городов федерального значения Москвы  и Санкт-Петербурга на содержание ребенка в семье опекуна и приемной семье, а также на оплату труда приемному родителю</t>
  </si>
  <si>
    <t>ФУНКЦИОНИРОВАНИЕ   ВЫСШЕГО ДОЛЖНОСТНОГО ЛИЦА ОРГАНА  МЕСТНОГО САМОУПРАВЛЕНИЯ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</si>
  <si>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</si>
  <si>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Субвенции бюджетам  муниципальных образований на содержание ребенка в семье опекуна и приемной семье ,а также наоплату труда приемному родителю</t>
  </si>
  <si>
    <r>
      <t>Справочно:</t>
    </r>
    <r>
      <rPr>
        <sz val="11"/>
        <rFont val="Times New Roman"/>
        <family val="1"/>
      </rPr>
      <t xml:space="preserve"> Покрытие дефицита осуществляется за счет остатков средств на счетах </t>
    </r>
  </si>
  <si>
    <t>5.2</t>
  </si>
  <si>
    <t>6.2</t>
  </si>
  <si>
    <t>1 09 04000 00 0000 110</t>
  </si>
  <si>
    <t>Налоги на имущество</t>
  </si>
  <si>
    <t>Главный бухгалтер МА МО МО Озеро Долгое</t>
  </si>
  <si>
    <t>Начальник планово-бюджетного отдела</t>
  </si>
  <si>
    <t>3 кв.</t>
  </si>
  <si>
    <t>4 кв.</t>
  </si>
  <si>
    <t>Год</t>
  </si>
  <si>
    <t>1004</t>
  </si>
  <si>
    <t>Выплата ежемесячного пособия на детей ,находящихся под опекой</t>
  </si>
  <si>
    <t>2</t>
  </si>
  <si>
    <t>ВСЕГО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</si>
  <si>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</si>
  <si>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</si>
  <si>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</si>
  <si>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</si>
  <si>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</si>
  <si>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</si>
  <si>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</si>
  <si>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</si>
  <si>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</si>
  <si>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собственные</t>
  </si>
  <si>
    <t>год</t>
  </si>
  <si>
    <t>118 00000 00 0000 000</t>
  </si>
  <si>
    <t>ДОХОДЫ ОТ ОКАЗАНИЯ ПЛАТНЫХ УСЛУГ И КОМПЕНСАЦИИ ЗАТРАТ ГОСУДАРСТВА</t>
  </si>
  <si>
    <t xml:space="preserve"> 1 13 00000 00 0000 000</t>
  </si>
  <si>
    <t xml:space="preserve">и источников внутреннего финансирования  дефицита  местного бюджета </t>
  </si>
  <si>
    <t>ИСТОЧНИКИ ВНУТРЕННЕГО ФИНАНСИРОВАНИЯ  ДЕФИЦИТА</t>
  </si>
  <si>
    <t>Утверждено Распоряжением Главы МА МО МО Озеро Долгое________________/____________________/</t>
  </si>
  <si>
    <t>К Порядку составления и ведения сводной бюджетной росписи и кассового плана по бюджету МО МО Озеро Долгое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</si>
</sst>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#,##0.000_ ;\-#,##0.000\ "/>
    <numFmt numFmtId="170" formatCode="#,##0.0_ ;\-#,##0.0\ "/>
    <numFmt numFmtId="171" formatCode="#,##0_ ;\-#,##0\ "/>
    <numFmt numFmtId="172" formatCode="0.0000"/>
    <numFmt numFmtId="173" formatCode="0.000"/>
    <numFmt numFmtId="174" formatCode="0.00000"/>
    <numFmt numFmtId="175" formatCode="0.0"/>
    <numFmt numFmtId="176" formatCode="0.000000"/>
    <numFmt numFmtId="177" formatCode="000000"/>
  </numFmts>
  <fonts count="78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1"/>
      <name val="Arial Cyr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"/>
      <family val="2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name val="Times New Roman"/>
      <family val="1"/>
    </font>
    <font>
      <sz val="11"/>
      <name val="Arial Cyr"/>
      <family val="2"/>
    </font>
    <font>
      <sz val="9"/>
      <color indexed="8"/>
      <name val="Arial"/>
      <family val="2"/>
    </font>
    <font>
      <i/>
      <sz val="9"/>
      <color indexed="8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34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1" fillId="35" borderId="15" xfId="0" applyNumberFormat="1" applyFont="1" applyFill="1" applyBorder="1" applyAlignment="1">
      <alignment horizontal="center" vertical="center" wrapText="1"/>
    </xf>
    <xf numFmtId="0" fontId="0" fillId="36" borderId="13" xfId="0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49" fontId="1" fillId="37" borderId="17" xfId="0" applyNumberFormat="1" applyFont="1" applyFill="1" applyBorder="1" applyAlignment="1">
      <alignment horizontal="center" vertical="center"/>
    </xf>
    <xf numFmtId="49" fontId="2" fillId="38" borderId="17" xfId="0" applyNumberFormat="1" applyFont="1" applyFill="1" applyBorder="1" applyAlignment="1">
      <alignment horizontal="center" vertical="center"/>
    </xf>
    <xf numFmtId="49" fontId="11" fillId="36" borderId="18" xfId="0" applyNumberFormat="1" applyFont="1" applyFill="1" applyBorder="1" applyAlignment="1">
      <alignment horizontal="center" vertical="center" wrapText="1"/>
    </xf>
    <xf numFmtId="49" fontId="8" fillId="38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8" fillId="0" borderId="20" xfId="0" applyFont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25" xfId="0" applyFont="1" applyFill="1" applyBorder="1" applyAlignment="1">
      <alignment vertical="top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49" fontId="10" fillId="35" borderId="15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9" fontId="13" fillId="35" borderId="15" xfId="0" applyNumberFormat="1" applyFont="1" applyFill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5" xfId="0" applyFont="1" applyBorder="1" applyAlignment="1">
      <alignment vertical="top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0" xfId="0" applyFont="1" applyBorder="1" applyAlignment="1">
      <alignment vertical="top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top" wrapText="1"/>
    </xf>
    <xf numFmtId="49" fontId="27" fillId="0" borderId="29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vertical="top" wrapText="1"/>
    </xf>
    <xf numFmtId="0" fontId="28" fillId="0" borderId="20" xfId="0" applyFont="1" applyFill="1" applyBorder="1" applyAlignment="1">
      <alignment vertical="top" wrapText="1"/>
    </xf>
    <xf numFmtId="49" fontId="11" fillId="0" borderId="31" xfId="0" applyNumberFormat="1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49" fontId="27" fillId="38" borderId="29" xfId="0" applyNumberFormat="1" applyFont="1" applyFill="1" applyBorder="1" applyAlignment="1">
      <alignment horizontal="center" vertical="center" wrapText="1"/>
    </xf>
    <xf numFmtId="0" fontId="27" fillId="38" borderId="30" xfId="0" applyFont="1" applyFill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49" fontId="11" fillId="35" borderId="35" xfId="0" applyNumberFormat="1" applyFont="1" applyFill="1" applyBorder="1" applyAlignment="1">
      <alignment horizontal="center" vertical="center" wrapText="1"/>
    </xf>
    <xf numFmtId="0" fontId="13" fillId="35" borderId="36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vertical="top" wrapText="1"/>
    </xf>
    <xf numFmtId="49" fontId="27" fillId="0" borderId="37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49" fontId="11" fillId="35" borderId="39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0" fontId="11" fillId="36" borderId="40" xfId="0" applyFont="1" applyFill="1" applyBorder="1" applyAlignment="1">
      <alignment horizontal="center" vertical="center" wrapText="1"/>
    </xf>
    <xf numFmtId="49" fontId="16" fillId="36" borderId="39" xfId="0" applyNumberFormat="1" applyFont="1" applyFill="1" applyBorder="1" applyAlignment="1">
      <alignment horizontal="center" vertical="center" wrapText="1"/>
    </xf>
    <xf numFmtId="49" fontId="27" fillId="0" borderId="41" xfId="0" applyNumberFormat="1" applyFont="1" applyFill="1" applyBorder="1" applyAlignment="1">
      <alignment horizontal="center" vertical="center" wrapText="1"/>
    </xf>
    <xf numFmtId="49" fontId="16" fillId="0" borderId="42" xfId="0" applyNumberFormat="1" applyFont="1" applyFill="1" applyBorder="1" applyAlignment="1">
      <alignment horizontal="center" vertical="center" wrapText="1"/>
    </xf>
    <xf numFmtId="49" fontId="27" fillId="0" borderId="42" xfId="0" applyNumberFormat="1" applyFont="1" applyFill="1" applyBorder="1" applyAlignment="1">
      <alignment horizontal="center" vertical="center" wrapText="1"/>
    </xf>
    <xf numFmtId="49" fontId="28" fillId="0" borderId="43" xfId="0" applyNumberFormat="1" applyFont="1" applyFill="1" applyBorder="1" applyAlignment="1">
      <alignment horizontal="center" vertical="center" wrapText="1"/>
    </xf>
    <xf numFmtId="49" fontId="11" fillId="0" borderId="44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28" fillId="0" borderId="45" xfId="0" applyNumberFormat="1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vertical="top" wrapText="1"/>
    </xf>
    <xf numFmtId="0" fontId="16" fillId="0" borderId="21" xfId="0" applyFont="1" applyFill="1" applyBorder="1" applyAlignment="1">
      <alignment vertical="top" wrapText="1"/>
    </xf>
    <xf numFmtId="0" fontId="27" fillId="0" borderId="21" xfId="0" applyFont="1" applyFill="1" applyBorder="1" applyAlignment="1">
      <alignment vertical="top" wrapText="1"/>
    </xf>
    <xf numFmtId="0" fontId="16" fillId="0" borderId="45" xfId="0" applyFont="1" applyFill="1" applyBorder="1" applyAlignment="1">
      <alignment vertical="top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49" fontId="27" fillId="0" borderId="48" xfId="0" applyNumberFormat="1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0" fontId="33" fillId="36" borderId="51" xfId="0" applyFont="1" applyFill="1" applyBorder="1" applyAlignment="1">
      <alignment vertical="top" wrapText="1"/>
    </xf>
    <xf numFmtId="0" fontId="27" fillId="35" borderId="13" xfId="0" applyFont="1" applyFill="1" applyBorder="1" applyAlignment="1">
      <alignment vertical="top" wrapText="1"/>
    </xf>
    <xf numFmtId="0" fontId="0" fillId="0" borderId="51" xfId="0" applyBorder="1" applyAlignment="1">
      <alignment/>
    </xf>
    <xf numFmtId="0" fontId="0" fillId="36" borderId="12" xfId="0" applyFill="1" applyBorder="1" applyAlignment="1">
      <alignment/>
    </xf>
    <xf numFmtId="0" fontId="28" fillId="0" borderId="50" xfId="0" applyFont="1" applyBorder="1" applyAlignment="1">
      <alignment vertical="top" wrapText="1"/>
    </xf>
    <xf numFmtId="0" fontId="27" fillId="0" borderId="49" xfId="0" applyFont="1" applyBorder="1" applyAlignment="1">
      <alignment horizontal="center" vertical="center" wrapText="1"/>
    </xf>
    <xf numFmtId="49" fontId="16" fillId="0" borderId="43" xfId="0" applyNumberFormat="1" applyFont="1" applyFill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/>
    </xf>
    <xf numFmtId="0" fontId="0" fillId="0" borderId="53" xfId="0" applyBorder="1" applyAlignment="1">
      <alignment/>
    </xf>
    <xf numFmtId="2" fontId="0" fillId="0" borderId="53" xfId="0" applyNumberFormat="1" applyBorder="1" applyAlignment="1">
      <alignment/>
    </xf>
    <xf numFmtId="0" fontId="1" fillId="0" borderId="54" xfId="0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39" borderId="12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0" fontId="0" fillId="39" borderId="12" xfId="0" applyFill="1" applyBorder="1" applyAlignment="1">
      <alignment horizontal="center"/>
    </xf>
    <xf numFmtId="49" fontId="25" fillId="39" borderId="10" xfId="0" applyNumberFormat="1" applyFont="1" applyFill="1" applyBorder="1" applyAlignment="1">
      <alignment horizontal="center" vertical="center" wrapText="1"/>
    </xf>
    <xf numFmtId="175" fontId="4" fillId="39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wrapText="1" readingOrder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26" fillId="0" borderId="55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wrapText="1" readingOrder="1"/>
    </xf>
    <xf numFmtId="49" fontId="28" fillId="0" borderId="56" xfId="0" applyNumberFormat="1" applyFont="1" applyBorder="1" applyAlignment="1">
      <alignment horizontal="center" vertical="center"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57" xfId="0" applyFont="1" applyBorder="1" applyAlignment="1">
      <alignment vertical="top" wrapText="1"/>
    </xf>
    <xf numFmtId="175" fontId="0" fillId="0" borderId="10" xfId="0" applyNumberFormat="1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 wrapText="1"/>
    </xf>
    <xf numFmtId="175" fontId="14" fillId="36" borderId="39" xfId="0" applyNumberFormat="1" applyFont="1" applyFill="1" applyBorder="1" applyAlignment="1">
      <alignment horizontal="center" vertical="top" wrapText="1"/>
    </xf>
    <xf numFmtId="49" fontId="12" fillId="36" borderId="58" xfId="0" applyNumberFormat="1" applyFont="1" applyFill="1" applyBorder="1" applyAlignment="1">
      <alignment horizontal="center" vertical="center" wrapText="1"/>
    </xf>
    <xf numFmtId="0" fontId="11" fillId="36" borderId="59" xfId="0" applyFont="1" applyFill="1" applyBorder="1" applyAlignment="1">
      <alignment horizontal="center" vertical="center" wrapText="1"/>
    </xf>
    <xf numFmtId="0" fontId="11" fillId="36" borderId="53" xfId="0" applyFont="1" applyFill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  <xf numFmtId="0" fontId="10" fillId="35" borderId="20" xfId="0" applyFont="1" applyFill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7" xfId="0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10" fillId="35" borderId="14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49" fontId="28" fillId="0" borderId="31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/>
    </xf>
    <xf numFmtId="49" fontId="16" fillId="0" borderId="56" xfId="0" applyNumberFormat="1" applyFont="1" applyBorder="1" applyAlignment="1">
      <alignment horizontal="center" vertical="center" wrapText="1"/>
    </xf>
    <xf numFmtId="0" fontId="28" fillId="0" borderId="60" xfId="0" applyFont="1" applyBorder="1" applyAlignment="1">
      <alignment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36" borderId="40" xfId="0" applyFont="1" applyFill="1" applyBorder="1" applyAlignment="1">
      <alignment/>
    </xf>
    <xf numFmtId="175" fontId="4" fillId="0" borderId="61" xfId="0" applyNumberFormat="1" applyFont="1" applyBorder="1" applyAlignment="1">
      <alignment horizontal="center" vertical="center"/>
    </xf>
    <xf numFmtId="175" fontId="4" fillId="36" borderId="18" xfId="0" applyNumberFormat="1" applyFont="1" applyFill="1" applyBorder="1" applyAlignment="1">
      <alignment horizontal="center" vertical="center"/>
    </xf>
    <xf numFmtId="175" fontId="4" fillId="36" borderId="15" xfId="0" applyNumberFormat="1" applyFont="1" applyFill="1" applyBorder="1" applyAlignment="1">
      <alignment horizontal="center" vertical="center"/>
    </xf>
    <xf numFmtId="175" fontId="4" fillId="36" borderId="39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/>
    </xf>
    <xf numFmtId="175" fontId="4" fillId="0" borderId="62" xfId="0" applyNumberFormat="1" applyFont="1" applyBorder="1" applyAlignment="1">
      <alignment horizontal="center" vertical="center"/>
    </xf>
    <xf numFmtId="175" fontId="14" fillId="0" borderId="45" xfId="0" applyNumberFormat="1" applyFont="1" applyFill="1" applyBorder="1" applyAlignment="1">
      <alignment horizontal="center" vertical="top" wrapText="1"/>
    </xf>
    <xf numFmtId="175" fontId="4" fillId="0" borderId="38" xfId="0" applyNumberFormat="1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2" fillId="34" borderId="39" xfId="0" applyNumberFormat="1" applyFont="1" applyFill="1" applyBorder="1" applyAlignment="1">
      <alignment horizontal="center" vertical="center" wrapText="1"/>
    </xf>
    <xf numFmtId="49" fontId="12" fillId="36" borderId="45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23" xfId="0" applyNumberFormat="1" applyFont="1" applyBorder="1" applyAlignment="1">
      <alignment horizontal="center" vertical="center" wrapText="1"/>
    </xf>
    <xf numFmtId="49" fontId="10" fillId="0" borderId="56" xfId="0" applyNumberFormat="1" applyFont="1" applyBorder="1" applyAlignment="1">
      <alignment horizontal="center" vertical="center" wrapText="1"/>
    </xf>
    <xf numFmtId="49" fontId="10" fillId="35" borderId="39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6" fillId="0" borderId="56" xfId="0" applyNumberFormat="1" applyFont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2" fillId="34" borderId="63" xfId="0" applyNumberFormat="1" applyFont="1" applyFill="1" applyBorder="1" applyAlignment="1">
      <alignment horizontal="center" vertical="center" wrapText="1"/>
    </xf>
    <xf numFmtId="49" fontId="10" fillId="35" borderId="21" xfId="0" applyNumberFormat="1" applyFont="1" applyFill="1" applyBorder="1" applyAlignment="1">
      <alignment horizontal="center" vertical="center" wrapText="1"/>
    </xf>
    <xf numFmtId="49" fontId="27" fillId="0" borderId="48" xfId="0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vertical="top" wrapText="1"/>
    </xf>
    <xf numFmtId="49" fontId="28" fillId="0" borderId="31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49" fontId="11" fillId="35" borderId="18" xfId="0" applyNumberFormat="1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175" fontId="0" fillId="0" borderId="2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4" fillId="39" borderId="42" xfId="0" applyNumberFormat="1" applyFont="1" applyFill="1" applyBorder="1" applyAlignment="1">
      <alignment horizontal="center" vertical="center"/>
    </xf>
    <xf numFmtId="175" fontId="0" fillId="33" borderId="42" xfId="0" applyNumberFormat="1" applyFont="1" applyFill="1" applyBorder="1" applyAlignment="1">
      <alignment horizontal="center" vertical="center"/>
    </xf>
    <xf numFmtId="175" fontId="9" fillId="0" borderId="21" xfId="0" applyNumberFormat="1" applyFont="1" applyFill="1" applyBorder="1" applyAlignment="1">
      <alignment horizontal="center" vertical="center"/>
    </xf>
    <xf numFmtId="175" fontId="7" fillId="0" borderId="50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wrapText="1" readingOrder="1"/>
    </xf>
    <xf numFmtId="49" fontId="24" fillId="0" borderId="67" xfId="0" applyNumberFormat="1" applyFont="1" applyFill="1" applyBorder="1" applyAlignment="1">
      <alignment horizontal="center" vertical="center" wrapText="1"/>
    </xf>
    <xf numFmtId="49" fontId="24" fillId="0" borderId="67" xfId="0" applyNumberFormat="1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175" fontId="0" fillId="0" borderId="25" xfId="0" applyNumberFormat="1" applyFont="1" applyFill="1" applyBorder="1" applyAlignment="1">
      <alignment horizontal="center" vertical="center"/>
    </xf>
    <xf numFmtId="175" fontId="4" fillId="39" borderId="27" xfId="0" applyNumberFormat="1" applyFont="1" applyFill="1" applyBorder="1" applyAlignment="1">
      <alignment horizontal="center" vertical="center"/>
    </xf>
    <xf numFmtId="175" fontId="0" fillId="33" borderId="27" xfId="0" applyNumberFormat="1" applyFont="1" applyFill="1" applyBorder="1" applyAlignment="1">
      <alignment horizontal="center" vertical="center"/>
    </xf>
    <xf numFmtId="49" fontId="1" fillId="40" borderId="19" xfId="0" applyNumberFormat="1" applyFont="1" applyFill="1" applyBorder="1" applyAlignment="1">
      <alignment horizontal="center" vertical="center"/>
    </xf>
    <xf numFmtId="49" fontId="10" fillId="0" borderId="53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75" fontId="0" fillId="0" borderId="0" xfId="0" applyNumberFormat="1" applyFont="1" applyFill="1" applyBorder="1" applyAlignment="1">
      <alignment horizontal="center" vertical="center"/>
    </xf>
    <xf numFmtId="49" fontId="1" fillId="37" borderId="5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5" fontId="14" fillId="0" borderId="0" xfId="0" applyNumberFormat="1" applyFont="1" applyFill="1" applyBorder="1" applyAlignment="1">
      <alignment horizontal="center" vertical="top" wrapText="1"/>
    </xf>
    <xf numFmtId="175" fontId="14" fillId="36" borderId="13" xfId="0" applyNumberFormat="1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center"/>
    </xf>
    <xf numFmtId="49" fontId="41" fillId="0" borderId="21" xfId="0" applyNumberFormat="1" applyFont="1" applyBorder="1" applyAlignment="1">
      <alignment horizontal="center" vertical="center" wrapText="1"/>
    </xf>
    <xf numFmtId="49" fontId="13" fillId="41" borderId="21" xfId="0" applyNumberFormat="1" applyFont="1" applyFill="1" applyBorder="1" applyAlignment="1">
      <alignment horizontal="center" vertical="center" wrapText="1"/>
    </xf>
    <xf numFmtId="49" fontId="13" fillId="41" borderId="35" xfId="0" applyNumberFormat="1" applyFont="1" applyFill="1" applyBorder="1" applyAlignment="1">
      <alignment horizontal="center" vertical="center" wrapText="1"/>
    </xf>
    <xf numFmtId="0" fontId="13" fillId="41" borderId="36" xfId="0" applyFont="1" applyFill="1" applyBorder="1" applyAlignment="1">
      <alignment horizontal="center" vertical="center" wrapText="1"/>
    </xf>
    <xf numFmtId="0" fontId="27" fillId="41" borderId="51" xfId="0" applyFont="1" applyFill="1" applyBorder="1" applyAlignment="1">
      <alignment vertical="top" wrapText="1"/>
    </xf>
    <xf numFmtId="0" fontId="10" fillId="35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175" fontId="8" fillId="0" borderId="57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3" fontId="9" fillId="0" borderId="21" xfId="0" applyNumberFormat="1" applyFont="1" applyFill="1" applyBorder="1" applyAlignment="1">
      <alignment horizontal="center" vertical="center"/>
    </xf>
    <xf numFmtId="173" fontId="8" fillId="0" borderId="42" xfId="0" applyNumberFormat="1" applyFont="1" applyFill="1" applyBorder="1" applyAlignment="1">
      <alignment horizontal="center" vertical="center"/>
    </xf>
    <xf numFmtId="175" fontId="7" fillId="0" borderId="68" xfId="0" applyNumberFormat="1" applyFont="1" applyFill="1" applyBorder="1" applyAlignment="1">
      <alignment horizontal="center" vertical="center"/>
    </xf>
    <xf numFmtId="173" fontId="8" fillId="0" borderId="20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wrapText="1"/>
    </xf>
    <xf numFmtId="175" fontId="9" fillId="0" borderId="69" xfId="0" applyNumberFormat="1" applyFont="1" applyFill="1" applyBorder="1" applyAlignment="1">
      <alignment horizontal="center" vertical="center"/>
    </xf>
    <xf numFmtId="175" fontId="7" fillId="0" borderId="7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wrapText="1" readingOrder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5" fontId="8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wrapText="1" readingOrder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left" wrapText="1" readingOrder="1"/>
    </xf>
    <xf numFmtId="173" fontId="1" fillId="0" borderId="0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173" fontId="6" fillId="0" borderId="39" xfId="0" applyNumberFormat="1" applyFont="1" applyFill="1" applyBorder="1" applyAlignment="1">
      <alignment horizontal="center" vertical="center"/>
    </xf>
    <xf numFmtId="173" fontId="43" fillId="34" borderId="39" xfId="0" applyNumberFormat="1" applyFont="1" applyFill="1" applyBorder="1" applyAlignment="1">
      <alignment horizontal="center" vertical="center" wrapText="1"/>
    </xf>
    <xf numFmtId="173" fontId="42" fillId="34" borderId="40" xfId="0" applyNumberFormat="1" applyFont="1" applyFill="1" applyBorder="1" applyAlignment="1">
      <alignment horizontal="center" vertical="center" wrapText="1"/>
    </xf>
    <xf numFmtId="173" fontId="42" fillId="34" borderId="39" xfId="0" applyNumberFormat="1" applyFont="1" applyFill="1" applyBorder="1" applyAlignment="1">
      <alignment horizontal="center" vertical="center" wrapText="1"/>
    </xf>
    <xf numFmtId="173" fontId="42" fillId="34" borderId="12" xfId="0" applyNumberFormat="1" applyFont="1" applyFill="1" applyBorder="1" applyAlignment="1">
      <alignment horizontal="center" vertical="center" wrapText="1"/>
    </xf>
    <xf numFmtId="173" fontId="18" fillId="36" borderId="39" xfId="0" applyNumberFormat="1" applyFont="1" applyFill="1" applyBorder="1" applyAlignment="1">
      <alignment horizontal="center" vertical="center" wrapText="1"/>
    </xf>
    <xf numFmtId="173" fontId="18" fillId="36" borderId="0" xfId="0" applyNumberFormat="1" applyFont="1" applyFill="1" applyBorder="1" applyAlignment="1">
      <alignment horizontal="center" vertical="center" wrapText="1"/>
    </xf>
    <xf numFmtId="173" fontId="18" fillId="36" borderId="52" xfId="0" applyNumberFormat="1" applyFont="1" applyFill="1" applyBorder="1" applyAlignment="1">
      <alignment horizontal="center" vertical="center" wrapText="1"/>
    </xf>
    <xf numFmtId="173" fontId="18" fillId="36" borderId="23" xfId="0" applyNumberFormat="1" applyFont="1" applyFill="1" applyBorder="1" applyAlignment="1">
      <alignment horizontal="center" vertical="center" wrapText="1"/>
    </xf>
    <xf numFmtId="173" fontId="18" fillId="36" borderId="62" xfId="0" applyNumberFormat="1" applyFont="1" applyFill="1" applyBorder="1" applyAlignment="1">
      <alignment horizontal="center" vertical="center" wrapText="1"/>
    </xf>
    <xf numFmtId="173" fontId="21" fillId="35" borderId="39" xfId="0" applyNumberFormat="1" applyFont="1" applyFill="1" applyBorder="1" applyAlignment="1">
      <alignment horizontal="center" vertical="center" wrapText="1"/>
    </xf>
    <xf numFmtId="173" fontId="32" fillId="35" borderId="40" xfId="0" applyNumberFormat="1" applyFont="1" applyFill="1" applyBorder="1" applyAlignment="1">
      <alignment horizontal="center" vertical="center" wrapText="1"/>
    </xf>
    <xf numFmtId="173" fontId="32" fillId="35" borderId="39" xfId="0" applyNumberFormat="1" applyFont="1" applyFill="1" applyBorder="1" applyAlignment="1">
      <alignment horizontal="center" vertical="center" wrapText="1"/>
    </xf>
    <xf numFmtId="173" fontId="32" fillId="35" borderId="12" xfId="0" applyNumberFormat="1" applyFont="1" applyFill="1" applyBorder="1" applyAlignment="1">
      <alignment horizontal="center" vertical="center" wrapText="1"/>
    </xf>
    <xf numFmtId="173" fontId="43" fillId="35" borderId="39" xfId="0" applyNumberFormat="1" applyFont="1" applyFill="1" applyBorder="1" applyAlignment="1">
      <alignment horizontal="center" vertical="center"/>
    </xf>
    <xf numFmtId="173" fontId="32" fillId="0" borderId="23" xfId="0" applyNumberFormat="1" applyFont="1" applyFill="1" applyBorder="1" applyAlignment="1">
      <alignment horizontal="center" vertical="center" wrapText="1"/>
    </xf>
    <xf numFmtId="173" fontId="38" fillId="0" borderId="0" xfId="0" applyNumberFormat="1" applyFont="1" applyFill="1" applyBorder="1" applyAlignment="1">
      <alignment horizontal="center" vertical="center" wrapText="1"/>
    </xf>
    <xf numFmtId="173" fontId="17" fillId="0" borderId="56" xfId="0" applyNumberFormat="1" applyFont="1" applyFill="1" applyBorder="1" applyAlignment="1">
      <alignment horizontal="center" vertical="center" wrapText="1"/>
    </xf>
    <xf numFmtId="173" fontId="37" fillId="0" borderId="24" xfId="0" applyNumberFormat="1" applyFont="1" applyFill="1" applyBorder="1" applyAlignment="1">
      <alignment horizontal="center" vertical="center" wrapText="1"/>
    </xf>
    <xf numFmtId="173" fontId="37" fillId="0" borderId="60" xfId="0" applyNumberFormat="1" applyFont="1" applyFill="1" applyBorder="1" applyAlignment="1">
      <alignment horizontal="center" vertical="center" wrapText="1"/>
    </xf>
    <xf numFmtId="173" fontId="5" fillId="0" borderId="21" xfId="0" applyNumberFormat="1" applyFont="1" applyFill="1" applyBorder="1" applyAlignment="1">
      <alignment horizontal="center" vertical="center"/>
    </xf>
    <xf numFmtId="173" fontId="32" fillId="0" borderId="56" xfId="0" applyNumberFormat="1" applyFont="1" applyFill="1" applyBorder="1" applyAlignment="1">
      <alignment horizontal="center" vertical="center" wrapText="1"/>
    </xf>
    <xf numFmtId="173" fontId="38" fillId="0" borderId="24" xfId="0" applyNumberFormat="1" applyFont="1" applyFill="1" applyBorder="1" applyAlignment="1">
      <alignment horizontal="center" vertical="center" wrapText="1"/>
    </xf>
    <xf numFmtId="173" fontId="38" fillId="0" borderId="60" xfId="0" applyNumberFormat="1" applyFont="1" applyFill="1" applyBorder="1" applyAlignment="1">
      <alignment horizontal="center" vertical="center" wrapText="1"/>
    </xf>
    <xf numFmtId="173" fontId="2" fillId="0" borderId="43" xfId="0" applyNumberFormat="1" applyFont="1" applyFill="1" applyBorder="1" applyAlignment="1">
      <alignment horizontal="center" vertical="center"/>
    </xf>
    <xf numFmtId="173" fontId="2" fillId="0" borderId="24" xfId="0" applyNumberFormat="1" applyFont="1" applyFill="1" applyBorder="1" applyAlignment="1">
      <alignment horizontal="center" vertical="center"/>
    </xf>
    <xf numFmtId="173" fontId="9" fillId="0" borderId="56" xfId="0" applyNumberFormat="1" applyFont="1" applyFill="1" applyBorder="1" applyAlignment="1">
      <alignment horizontal="center" vertical="center"/>
    </xf>
    <xf numFmtId="173" fontId="38" fillId="35" borderId="13" xfId="0" applyNumberFormat="1" applyFont="1" applyFill="1" applyBorder="1" applyAlignment="1">
      <alignment horizontal="center" vertical="center" wrapText="1"/>
    </xf>
    <xf numFmtId="173" fontId="38" fillId="35" borderId="12" xfId="0" applyNumberFormat="1" applyFont="1" applyFill="1" applyBorder="1" applyAlignment="1">
      <alignment horizontal="center" vertical="center" wrapText="1"/>
    </xf>
    <xf numFmtId="173" fontId="38" fillId="35" borderId="18" xfId="0" applyNumberFormat="1" applyFont="1" applyFill="1" applyBorder="1" applyAlignment="1">
      <alignment horizontal="center" vertical="center" wrapText="1"/>
    </xf>
    <xf numFmtId="173" fontId="9" fillId="0" borderId="22" xfId="0" applyNumberFormat="1" applyFont="1" applyFill="1" applyBorder="1" applyAlignment="1">
      <alignment horizontal="center" vertical="center"/>
    </xf>
    <xf numFmtId="173" fontId="2" fillId="0" borderId="41" xfId="0" applyNumberFormat="1" applyFont="1" applyFill="1" applyBorder="1" applyAlignment="1">
      <alignment horizontal="center" vertical="center"/>
    </xf>
    <xf numFmtId="173" fontId="2" fillId="0" borderId="25" xfId="0" applyNumberFormat="1" applyFont="1" applyFill="1" applyBorder="1" applyAlignment="1">
      <alignment horizontal="center" vertical="center"/>
    </xf>
    <xf numFmtId="173" fontId="5" fillId="0" borderId="56" xfId="0" applyNumberFormat="1" applyFont="1" applyFill="1" applyBorder="1" applyAlignment="1">
      <alignment horizontal="center" vertical="center"/>
    </xf>
    <xf numFmtId="173" fontId="8" fillId="0" borderId="43" xfId="0" applyNumberFormat="1" applyFont="1" applyFill="1" applyBorder="1" applyAlignment="1">
      <alignment horizontal="center"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14" fillId="35" borderId="39" xfId="0" applyNumberFormat="1" applyFont="1" applyFill="1" applyBorder="1" applyAlignment="1">
      <alignment horizontal="center" vertical="center" wrapText="1"/>
    </xf>
    <xf numFmtId="173" fontId="38" fillId="35" borderId="40" xfId="0" applyNumberFormat="1" applyFont="1" applyFill="1" applyBorder="1" applyAlignment="1">
      <alignment horizontal="center" vertical="center" wrapText="1"/>
    </xf>
    <xf numFmtId="173" fontId="37" fillId="0" borderId="20" xfId="0" applyNumberFormat="1" applyFont="1" applyFill="1" applyBorder="1" applyAlignment="1">
      <alignment horizontal="center" vertical="center" wrapText="1"/>
    </xf>
    <xf numFmtId="173" fontId="37" fillId="0" borderId="71" xfId="0" applyNumberFormat="1" applyFont="1" applyFill="1" applyBorder="1" applyAlignment="1">
      <alignment horizontal="center" vertical="center" wrapText="1"/>
    </xf>
    <xf numFmtId="173" fontId="8" fillId="0" borderId="42" xfId="0" applyNumberFormat="1" applyFont="1" applyFill="1" applyBorder="1" applyAlignment="1">
      <alignment horizontal="center" vertical="center"/>
    </xf>
    <xf numFmtId="173" fontId="8" fillId="0" borderId="20" xfId="0" applyNumberFormat="1" applyFont="1" applyFill="1" applyBorder="1" applyAlignment="1">
      <alignment horizontal="center" vertical="center"/>
    </xf>
    <xf numFmtId="173" fontId="32" fillId="36" borderId="39" xfId="0" applyNumberFormat="1" applyFont="1" applyFill="1" applyBorder="1" applyAlignment="1">
      <alignment horizontal="center" vertical="center" wrapText="1"/>
    </xf>
    <xf numFmtId="173" fontId="20" fillId="36" borderId="51" xfId="0" applyNumberFormat="1" applyFont="1" applyFill="1" applyBorder="1" applyAlignment="1">
      <alignment horizontal="center" vertical="center" wrapText="1"/>
    </xf>
    <xf numFmtId="173" fontId="20" fillId="36" borderId="54" xfId="0" applyNumberFormat="1" applyFont="1" applyFill="1" applyBorder="1" applyAlignment="1">
      <alignment horizontal="center" vertical="center" wrapText="1"/>
    </xf>
    <xf numFmtId="173" fontId="5" fillId="36" borderId="39" xfId="0" applyNumberFormat="1" applyFont="1" applyFill="1" applyBorder="1" applyAlignment="1">
      <alignment horizontal="center" vertical="center"/>
    </xf>
    <xf numFmtId="173" fontId="5" fillId="36" borderId="18" xfId="0" applyNumberFormat="1" applyFont="1" applyFill="1" applyBorder="1" applyAlignment="1">
      <alignment horizontal="center" vertical="center"/>
    </xf>
    <xf numFmtId="173" fontId="5" fillId="36" borderId="13" xfId="0" applyNumberFormat="1" applyFont="1" applyFill="1" applyBorder="1" applyAlignment="1">
      <alignment horizontal="center" vertical="center"/>
    </xf>
    <xf numFmtId="173" fontId="0" fillId="36" borderId="39" xfId="0" applyNumberFormat="1" applyFont="1" applyFill="1" applyBorder="1" applyAlignment="1">
      <alignment horizontal="center" vertical="center"/>
    </xf>
    <xf numFmtId="173" fontId="32" fillId="37" borderId="23" xfId="0" applyNumberFormat="1" applyFont="1" applyFill="1" applyBorder="1" applyAlignment="1">
      <alignment horizontal="center" vertical="center" wrapText="1"/>
    </xf>
    <xf numFmtId="173" fontId="21" fillId="35" borderId="13" xfId="0" applyNumberFormat="1" applyFont="1" applyFill="1" applyBorder="1" applyAlignment="1">
      <alignment horizontal="center" vertical="center" wrapText="1"/>
    </xf>
    <xf numFmtId="173" fontId="21" fillId="35" borderId="12" xfId="0" applyNumberFormat="1" applyFont="1" applyFill="1" applyBorder="1" applyAlignment="1">
      <alignment horizontal="center" vertical="center" wrapText="1"/>
    </xf>
    <xf numFmtId="173" fontId="21" fillId="37" borderId="39" xfId="0" applyNumberFormat="1" applyFont="1" applyFill="1" applyBorder="1" applyAlignment="1">
      <alignment horizontal="center" vertical="center" wrapText="1"/>
    </xf>
    <xf numFmtId="173" fontId="21" fillId="35" borderId="18" xfId="0" applyNumberFormat="1" applyFont="1" applyFill="1" applyBorder="1" applyAlignment="1">
      <alignment horizontal="center" vertical="center" wrapText="1"/>
    </xf>
    <xf numFmtId="173" fontId="32" fillId="37" borderId="56" xfId="0" applyNumberFormat="1" applyFont="1" applyFill="1" applyBorder="1" applyAlignment="1">
      <alignment horizontal="center" vertical="center" wrapText="1"/>
    </xf>
    <xf numFmtId="173" fontId="32" fillId="0" borderId="25" xfId="0" applyNumberFormat="1" applyFont="1" applyFill="1" applyBorder="1" applyAlignment="1">
      <alignment horizontal="center" vertical="center" wrapText="1"/>
    </xf>
    <xf numFmtId="173" fontId="32" fillId="37" borderId="22" xfId="0" applyNumberFormat="1" applyFont="1" applyFill="1" applyBorder="1" applyAlignment="1">
      <alignment horizontal="center" vertical="center" wrapText="1"/>
    </xf>
    <xf numFmtId="173" fontId="32" fillId="0" borderId="41" xfId="0" applyNumberFormat="1" applyFont="1" applyFill="1" applyBorder="1" applyAlignment="1">
      <alignment horizontal="center" vertical="center" wrapText="1"/>
    </xf>
    <xf numFmtId="173" fontId="17" fillId="0" borderId="20" xfId="0" applyNumberFormat="1" applyFont="1" applyFill="1" applyBorder="1" applyAlignment="1">
      <alignment horizontal="center" vertical="center" wrapText="1"/>
    </xf>
    <xf numFmtId="173" fontId="17" fillId="37" borderId="21" xfId="0" applyNumberFormat="1" applyFont="1" applyFill="1" applyBorder="1" applyAlignment="1">
      <alignment horizontal="center" vertical="center" wrapText="1"/>
    </xf>
    <xf numFmtId="173" fontId="17" fillId="0" borderId="42" xfId="0" applyNumberFormat="1" applyFont="1" applyFill="1" applyBorder="1" applyAlignment="1">
      <alignment horizontal="center" vertical="center" wrapText="1"/>
    </xf>
    <xf numFmtId="173" fontId="31" fillId="0" borderId="20" xfId="0" applyNumberFormat="1" applyFont="1" applyFill="1" applyBorder="1" applyAlignment="1">
      <alignment horizontal="center" vertical="center" wrapText="1"/>
    </xf>
    <xf numFmtId="173" fontId="30" fillId="37" borderId="21" xfId="0" applyNumberFormat="1" applyFont="1" applyFill="1" applyBorder="1" applyAlignment="1">
      <alignment horizontal="center" vertical="center"/>
    </xf>
    <xf numFmtId="173" fontId="30" fillId="0" borderId="42" xfId="0" applyNumberFormat="1" applyFont="1" applyFill="1" applyBorder="1" applyAlignment="1">
      <alignment horizontal="center" vertical="center"/>
    </xf>
    <xf numFmtId="173" fontId="30" fillId="0" borderId="20" xfId="0" applyNumberFormat="1" applyFont="1" applyFill="1" applyBorder="1" applyAlignment="1">
      <alignment horizontal="center" vertical="center"/>
    </xf>
    <xf numFmtId="173" fontId="32" fillId="37" borderId="21" xfId="0" applyNumberFormat="1" applyFont="1" applyFill="1" applyBorder="1" applyAlignment="1">
      <alignment horizontal="center" vertical="center" wrapText="1"/>
    </xf>
    <xf numFmtId="173" fontId="32" fillId="0" borderId="42" xfId="0" applyNumberFormat="1" applyFont="1" applyFill="1" applyBorder="1" applyAlignment="1">
      <alignment horizontal="center" vertical="center" wrapText="1"/>
    </xf>
    <xf numFmtId="173" fontId="32" fillId="0" borderId="20" xfId="0" applyNumberFormat="1" applyFont="1" applyFill="1" applyBorder="1" applyAlignment="1">
      <alignment horizontal="center" vertical="center" wrapText="1"/>
    </xf>
    <xf numFmtId="173" fontId="17" fillId="0" borderId="25" xfId="0" applyNumberFormat="1" applyFont="1" applyFill="1" applyBorder="1" applyAlignment="1">
      <alignment horizontal="center" vertical="center" wrapText="1"/>
    </xf>
    <xf numFmtId="173" fontId="31" fillId="0" borderId="24" xfId="0" applyNumberFormat="1" applyFont="1" applyFill="1" applyBorder="1" applyAlignment="1">
      <alignment horizontal="center" vertical="center" wrapText="1"/>
    </xf>
    <xf numFmtId="173" fontId="30" fillId="37" borderId="56" xfId="0" applyNumberFormat="1" applyFont="1" applyFill="1" applyBorder="1" applyAlignment="1">
      <alignment horizontal="center" vertical="center"/>
    </xf>
    <xf numFmtId="173" fontId="30" fillId="0" borderId="43" xfId="0" applyNumberFormat="1" applyFont="1" applyFill="1" applyBorder="1" applyAlignment="1">
      <alignment horizontal="center" vertical="center"/>
    </xf>
    <xf numFmtId="173" fontId="30" fillId="0" borderId="24" xfId="0" applyNumberFormat="1" applyFont="1" applyFill="1" applyBorder="1" applyAlignment="1">
      <alignment horizontal="center" vertical="center"/>
    </xf>
    <xf numFmtId="173" fontId="32" fillId="0" borderId="17" xfId="0" applyNumberFormat="1" applyFont="1" applyFill="1" applyBorder="1" applyAlignment="1">
      <alignment horizontal="center" vertical="center" wrapText="1"/>
    </xf>
    <xf numFmtId="173" fontId="32" fillId="0" borderId="22" xfId="0" applyNumberFormat="1" applyFont="1" applyFill="1" applyBorder="1" applyAlignment="1">
      <alignment horizontal="center" vertical="center" wrapText="1"/>
    </xf>
    <xf numFmtId="173" fontId="17" fillId="0" borderId="71" xfId="0" applyNumberFormat="1" applyFont="1" applyFill="1" applyBorder="1" applyAlignment="1">
      <alignment horizontal="center" vertical="center" wrapText="1"/>
    </xf>
    <xf numFmtId="173" fontId="17" fillId="0" borderId="21" xfId="0" applyNumberFormat="1" applyFont="1" applyFill="1" applyBorder="1" applyAlignment="1">
      <alignment horizontal="center" vertical="center" wrapText="1"/>
    </xf>
    <xf numFmtId="173" fontId="31" fillId="0" borderId="71" xfId="0" applyNumberFormat="1" applyFont="1" applyFill="1" applyBorder="1" applyAlignment="1">
      <alignment horizontal="center" vertical="center" wrapText="1"/>
    </xf>
    <xf numFmtId="173" fontId="31" fillId="0" borderId="21" xfId="0" applyNumberFormat="1" applyFont="1" applyFill="1" applyBorder="1" applyAlignment="1">
      <alignment horizontal="center" vertical="center" wrapText="1"/>
    </xf>
    <xf numFmtId="173" fontId="31" fillId="0" borderId="42" xfId="0" applyNumberFormat="1" applyFont="1" applyFill="1" applyBorder="1" applyAlignment="1">
      <alignment horizontal="center" vertical="center" wrapText="1"/>
    </xf>
    <xf numFmtId="173" fontId="31" fillId="0" borderId="60" xfId="0" applyNumberFormat="1" applyFont="1" applyFill="1" applyBorder="1" applyAlignment="1">
      <alignment horizontal="center" vertical="center" wrapText="1"/>
    </xf>
    <xf numFmtId="173" fontId="30" fillId="0" borderId="56" xfId="0" applyNumberFormat="1" applyFont="1" applyFill="1" applyBorder="1" applyAlignment="1">
      <alignment horizontal="center" vertical="center"/>
    </xf>
    <xf numFmtId="173" fontId="5" fillId="37" borderId="21" xfId="0" applyNumberFormat="1" applyFont="1" applyFill="1" applyBorder="1" applyAlignment="1">
      <alignment horizontal="center" vertical="center"/>
    </xf>
    <xf numFmtId="173" fontId="5" fillId="0" borderId="42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173" fontId="31" fillId="37" borderId="21" xfId="0" applyNumberFormat="1" applyFont="1" applyFill="1" applyBorder="1" applyAlignment="1">
      <alignment horizontal="center" vertical="center" wrapText="1"/>
    </xf>
    <xf numFmtId="173" fontId="17" fillId="0" borderId="0" xfId="0" applyNumberFormat="1" applyFont="1" applyFill="1" applyBorder="1" applyAlignment="1">
      <alignment horizontal="center" vertical="center" wrapText="1"/>
    </xf>
    <xf numFmtId="173" fontId="5" fillId="37" borderId="56" xfId="0" applyNumberFormat="1" applyFont="1" applyFill="1" applyBorder="1" applyAlignment="1">
      <alignment horizontal="center" vertical="center"/>
    </xf>
    <xf numFmtId="173" fontId="5" fillId="0" borderId="43" xfId="0" applyNumberFormat="1" applyFont="1" applyFill="1" applyBorder="1" applyAlignment="1">
      <alignment horizontal="center" vertical="center"/>
    </xf>
    <xf numFmtId="173" fontId="5" fillId="0" borderId="24" xfId="0" applyNumberFormat="1" applyFont="1" applyFill="1" applyBorder="1" applyAlignment="1">
      <alignment horizontal="center" vertical="center"/>
    </xf>
    <xf numFmtId="173" fontId="38" fillId="35" borderId="54" xfId="0" applyNumberFormat="1" applyFont="1" applyFill="1" applyBorder="1" applyAlignment="1">
      <alignment horizontal="center" vertical="center" wrapText="1"/>
    </xf>
    <xf numFmtId="173" fontId="14" fillId="35" borderId="63" xfId="0" applyNumberFormat="1" applyFont="1" applyFill="1" applyBorder="1" applyAlignment="1">
      <alignment horizontal="center" vertical="center" wrapText="1"/>
    </xf>
    <xf numFmtId="173" fontId="38" fillId="0" borderId="10" xfId="0" applyNumberFormat="1" applyFont="1" applyFill="1" applyBorder="1" applyAlignment="1">
      <alignment horizontal="center" vertical="center" wrapText="1"/>
    </xf>
    <xf numFmtId="173" fontId="38" fillId="0" borderId="33" xfId="0" applyNumberFormat="1" applyFont="1" applyFill="1" applyBorder="1" applyAlignment="1">
      <alignment horizontal="center" vertical="center" wrapText="1"/>
    </xf>
    <xf numFmtId="173" fontId="9" fillId="0" borderId="21" xfId="0" applyNumberFormat="1" applyFont="1" applyFill="1" applyBorder="1" applyAlignment="1">
      <alignment horizontal="center" vertical="center"/>
    </xf>
    <xf numFmtId="173" fontId="2" fillId="0" borderId="42" xfId="0" applyNumberFormat="1" applyFont="1" applyFill="1" applyBorder="1" applyAlignment="1">
      <alignment horizontal="center" vertical="center"/>
    </xf>
    <xf numFmtId="173" fontId="2" fillId="0" borderId="20" xfId="0" applyNumberFormat="1" applyFont="1" applyFill="1" applyBorder="1" applyAlignment="1">
      <alignment horizontal="center" vertical="center"/>
    </xf>
    <xf numFmtId="173" fontId="37" fillId="0" borderId="10" xfId="0" applyNumberFormat="1" applyFont="1" applyFill="1" applyBorder="1" applyAlignment="1">
      <alignment horizontal="center" vertical="center" wrapText="1"/>
    </xf>
    <xf numFmtId="173" fontId="37" fillId="0" borderId="33" xfId="0" applyNumberFormat="1" applyFont="1" applyFill="1" applyBorder="1" applyAlignment="1">
      <alignment horizontal="center" vertical="center" wrapText="1"/>
    </xf>
    <xf numFmtId="173" fontId="5" fillId="0" borderId="21" xfId="0" applyNumberFormat="1" applyFont="1" applyFill="1" applyBorder="1" applyAlignment="1">
      <alignment horizontal="center" vertical="center"/>
    </xf>
    <xf numFmtId="173" fontId="32" fillId="0" borderId="21" xfId="0" applyNumberFormat="1" applyFont="1" applyFill="1" applyBorder="1" applyAlignment="1">
      <alignment horizontal="center" vertical="center" wrapText="1"/>
    </xf>
    <xf numFmtId="173" fontId="30" fillId="0" borderId="21" xfId="0" applyNumberFormat="1" applyFont="1" applyFill="1" applyBorder="1" applyAlignment="1">
      <alignment horizontal="center" vertical="center"/>
    </xf>
    <xf numFmtId="173" fontId="8" fillId="0" borderId="43" xfId="0" applyNumberFormat="1" applyFont="1" applyFill="1" applyBorder="1" applyAlignment="1">
      <alignment horizontal="center"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7" fillId="0" borderId="11" xfId="0" applyNumberFormat="1" applyFont="1" applyFill="1" applyBorder="1" applyAlignment="1">
      <alignment horizontal="center" vertical="center" wrapText="1"/>
    </xf>
    <xf numFmtId="173" fontId="37" fillId="0" borderId="47" xfId="0" applyNumberFormat="1" applyFont="1" applyFill="1" applyBorder="1" applyAlignment="1">
      <alignment horizontal="center" vertical="center" wrapText="1"/>
    </xf>
    <xf numFmtId="173" fontId="14" fillId="35" borderId="18" xfId="0" applyNumberFormat="1" applyFont="1" applyFill="1" applyBorder="1" applyAlignment="1">
      <alignment horizontal="center" vertical="center" wrapText="1"/>
    </xf>
    <xf numFmtId="173" fontId="14" fillId="35" borderId="55" xfId="0" applyNumberFormat="1" applyFont="1" applyFill="1" applyBorder="1" applyAlignment="1">
      <alignment horizontal="center" vertical="center" wrapText="1"/>
    </xf>
    <xf numFmtId="173" fontId="14" fillId="35" borderId="72" xfId="0" applyNumberFormat="1" applyFont="1" applyFill="1" applyBorder="1" applyAlignment="1">
      <alignment horizontal="center" vertical="center" wrapText="1"/>
    </xf>
    <xf numFmtId="173" fontId="14" fillId="35" borderId="40" xfId="0" applyNumberFormat="1" applyFont="1" applyFill="1" applyBorder="1" applyAlignment="1">
      <alignment horizontal="center" vertical="center" wrapText="1"/>
    </xf>
    <xf numFmtId="173" fontId="14" fillId="35" borderId="13" xfId="0" applyNumberFormat="1" applyFont="1" applyFill="1" applyBorder="1" applyAlignment="1">
      <alignment horizontal="center" vertical="center" wrapText="1"/>
    </xf>
    <xf numFmtId="173" fontId="32" fillId="0" borderId="67" xfId="0" applyNumberFormat="1" applyFont="1" applyFill="1" applyBorder="1" applyAlignment="1">
      <alignment horizontal="center" vertical="center" wrapText="1"/>
    </xf>
    <xf numFmtId="173" fontId="32" fillId="0" borderId="46" xfId="0" applyNumberFormat="1" applyFont="1" applyFill="1" applyBorder="1" applyAlignment="1">
      <alignment horizontal="center" vertical="center" wrapText="1"/>
    </xf>
    <xf numFmtId="173" fontId="17" fillId="0" borderId="10" xfId="0" applyNumberFormat="1" applyFont="1" applyFill="1" applyBorder="1" applyAlignment="1">
      <alignment horizontal="center" vertical="center" wrapText="1"/>
    </xf>
    <xf numFmtId="173" fontId="17" fillId="0" borderId="33" xfId="0" applyNumberFormat="1" applyFont="1" applyFill="1" applyBorder="1" applyAlignment="1">
      <alignment horizontal="center" vertical="center" wrapText="1"/>
    </xf>
    <xf numFmtId="173" fontId="32" fillId="0" borderId="10" xfId="0" applyNumberFormat="1" applyFont="1" applyFill="1" applyBorder="1" applyAlignment="1">
      <alignment horizontal="center" vertical="center" wrapText="1"/>
    </xf>
    <xf numFmtId="173" fontId="32" fillId="0" borderId="33" xfId="0" applyNumberFormat="1" applyFont="1" applyFill="1" applyBorder="1" applyAlignment="1">
      <alignment horizontal="center" vertical="center" wrapText="1"/>
    </xf>
    <xf numFmtId="173" fontId="31" fillId="0" borderId="10" xfId="0" applyNumberFormat="1" applyFont="1" applyFill="1" applyBorder="1" applyAlignment="1">
      <alignment horizontal="center" vertical="center" wrapText="1"/>
    </xf>
    <xf numFmtId="173" fontId="31" fillId="0" borderId="33" xfId="0" applyNumberFormat="1" applyFont="1" applyFill="1" applyBorder="1" applyAlignment="1">
      <alignment horizontal="center" vertical="center" wrapText="1"/>
    </xf>
    <xf numFmtId="173" fontId="14" fillId="35" borderId="53" xfId="0" applyNumberFormat="1" applyFont="1" applyFill="1" applyBorder="1" applyAlignment="1">
      <alignment horizontal="center" vertical="center" wrapText="1"/>
    </xf>
    <xf numFmtId="173" fontId="14" fillId="35" borderId="19" xfId="0" applyNumberFormat="1" applyFont="1" applyFill="1" applyBorder="1" applyAlignment="1">
      <alignment horizontal="center" vertical="center" wrapText="1"/>
    </xf>
    <xf numFmtId="173" fontId="14" fillId="37" borderId="39" xfId="0" applyNumberFormat="1" applyFont="1" applyFill="1" applyBorder="1" applyAlignment="1">
      <alignment horizontal="center" vertical="center" wrapText="1"/>
    </xf>
    <xf numFmtId="173" fontId="32" fillId="0" borderId="25" xfId="0" applyNumberFormat="1" applyFont="1" applyBorder="1" applyAlignment="1">
      <alignment horizontal="center" vertical="center" wrapText="1"/>
    </xf>
    <xf numFmtId="173" fontId="32" fillId="0" borderId="17" xfId="0" applyNumberFormat="1" applyFont="1" applyBorder="1" applyAlignment="1">
      <alignment horizontal="center" vertical="center" wrapText="1"/>
    </xf>
    <xf numFmtId="173" fontId="32" fillId="0" borderId="41" xfId="0" applyNumberFormat="1" applyFont="1" applyBorder="1" applyAlignment="1">
      <alignment horizontal="center" vertical="center" wrapText="1"/>
    </xf>
    <xf numFmtId="173" fontId="17" fillId="0" borderId="24" xfId="0" applyNumberFormat="1" applyFont="1" applyBorder="1" applyAlignment="1">
      <alignment horizontal="center" vertical="center" wrapText="1"/>
    </xf>
    <xf numFmtId="173" fontId="17" fillId="0" borderId="60" xfId="0" applyNumberFormat="1" applyFont="1" applyBorder="1" applyAlignment="1">
      <alignment horizontal="center" vertical="center" wrapText="1"/>
    </xf>
    <xf numFmtId="173" fontId="5" fillId="0" borderId="43" xfId="0" applyNumberFormat="1" applyFont="1" applyBorder="1" applyAlignment="1">
      <alignment horizontal="center" vertical="center"/>
    </xf>
    <xf numFmtId="173" fontId="5" fillId="0" borderId="24" xfId="0" applyNumberFormat="1" applyFont="1" applyBorder="1" applyAlignment="1">
      <alignment horizontal="center" vertical="center"/>
    </xf>
    <xf numFmtId="173" fontId="21" fillId="34" borderId="39" xfId="0" applyNumberFormat="1" applyFont="1" applyFill="1" applyBorder="1" applyAlignment="1">
      <alignment horizontal="center" vertical="center" wrapText="1"/>
    </xf>
    <xf numFmtId="173" fontId="21" fillId="41" borderId="23" xfId="0" applyNumberFormat="1" applyFont="1" applyFill="1" applyBorder="1" applyAlignment="1">
      <alignment horizontal="center" vertical="center" wrapText="1"/>
    </xf>
    <xf numFmtId="173" fontId="29" fillId="35" borderId="56" xfId="0" applyNumberFormat="1" applyFont="1" applyFill="1" applyBorder="1" applyAlignment="1">
      <alignment horizontal="center" vertical="center" wrapText="1"/>
    </xf>
    <xf numFmtId="173" fontId="35" fillId="0" borderId="21" xfId="0" applyNumberFormat="1" applyFont="1" applyFill="1" applyBorder="1" applyAlignment="1">
      <alignment horizontal="center" vertical="center" wrapText="1"/>
    </xf>
    <xf numFmtId="173" fontId="39" fillId="0" borderId="42" xfId="0" applyNumberFormat="1" applyFont="1" applyFill="1" applyBorder="1" applyAlignment="1">
      <alignment horizontal="center" vertical="center" wrapText="1"/>
    </xf>
    <xf numFmtId="173" fontId="39" fillId="0" borderId="10" xfId="0" applyNumberFormat="1" applyFont="1" applyFill="1" applyBorder="1" applyAlignment="1">
      <alignment horizontal="center" vertical="center" wrapText="1"/>
    </xf>
    <xf numFmtId="173" fontId="39" fillId="0" borderId="33" xfId="0" applyNumberFormat="1" applyFont="1" applyFill="1" applyBorder="1" applyAlignment="1">
      <alignment horizontal="center" vertical="center" wrapText="1"/>
    </xf>
    <xf numFmtId="173" fontId="39" fillId="0" borderId="20" xfId="0" applyNumberFormat="1" applyFont="1" applyFill="1" applyBorder="1" applyAlignment="1">
      <alignment horizontal="center" vertical="center" wrapText="1"/>
    </xf>
    <xf numFmtId="173" fontId="40" fillId="0" borderId="42" xfId="0" applyNumberFormat="1" applyFont="1" applyFill="1" applyBorder="1" applyAlignment="1">
      <alignment horizontal="center" vertical="center" wrapText="1"/>
    </xf>
    <xf numFmtId="173" fontId="40" fillId="0" borderId="10" xfId="0" applyNumberFormat="1" applyFont="1" applyFill="1" applyBorder="1" applyAlignment="1">
      <alignment horizontal="center" vertical="center" wrapText="1"/>
    </xf>
    <xf numFmtId="173" fontId="40" fillId="0" borderId="33" xfId="0" applyNumberFormat="1" applyFont="1" applyFill="1" applyBorder="1" applyAlignment="1">
      <alignment horizontal="center" vertical="center" wrapText="1"/>
    </xf>
    <xf numFmtId="173" fontId="36" fillId="0" borderId="21" xfId="0" applyNumberFormat="1" applyFont="1" applyFill="1" applyBorder="1" applyAlignment="1">
      <alignment horizontal="center" vertical="center" wrapText="1"/>
    </xf>
    <xf numFmtId="173" fontId="40" fillId="0" borderId="20" xfId="0" applyNumberFormat="1" applyFont="1" applyFill="1" applyBorder="1" applyAlignment="1">
      <alignment horizontal="center" vertical="center" wrapText="1"/>
    </xf>
    <xf numFmtId="173" fontId="29" fillId="37" borderId="22" xfId="0" applyNumberFormat="1" applyFont="1" applyFill="1" applyBorder="1" applyAlignment="1">
      <alignment horizontal="center" vertical="center" wrapText="1"/>
    </xf>
    <xf numFmtId="173" fontId="29" fillId="0" borderId="25" xfId="0" applyNumberFormat="1" applyFont="1" applyFill="1" applyBorder="1" applyAlignment="1">
      <alignment horizontal="center" vertical="center" wrapText="1"/>
    </xf>
    <xf numFmtId="173" fontId="29" fillId="0" borderId="41" xfId="0" applyNumberFormat="1" applyFont="1" applyFill="1" applyBorder="1" applyAlignment="1">
      <alignment horizontal="center" vertical="center" wrapText="1"/>
    </xf>
    <xf numFmtId="173" fontId="17" fillId="37" borderId="50" xfId="0" applyNumberFormat="1" applyFont="1" applyFill="1" applyBorder="1" applyAlignment="1">
      <alignment horizontal="center" vertical="center" wrapText="1"/>
    </xf>
    <xf numFmtId="173" fontId="17" fillId="0" borderId="57" xfId="0" applyNumberFormat="1" applyFont="1" applyBorder="1" applyAlignment="1">
      <alignment horizontal="center" vertical="center" wrapText="1"/>
    </xf>
    <xf numFmtId="173" fontId="5" fillId="37" borderId="50" xfId="0" applyNumberFormat="1" applyFont="1" applyFill="1" applyBorder="1" applyAlignment="1">
      <alignment horizontal="center" vertical="center"/>
    </xf>
    <xf numFmtId="173" fontId="5" fillId="0" borderId="73" xfId="0" applyNumberFormat="1" applyFont="1" applyBorder="1" applyAlignment="1">
      <alignment horizontal="center" vertical="center"/>
    </xf>
    <xf numFmtId="173" fontId="5" fillId="0" borderId="57" xfId="0" applyNumberFormat="1" applyFont="1" applyBorder="1" applyAlignment="1">
      <alignment horizontal="center" vertical="center"/>
    </xf>
    <xf numFmtId="173" fontId="21" fillId="34" borderId="39" xfId="0" applyNumberFormat="1" applyFont="1" applyFill="1" applyBorder="1" applyAlignment="1">
      <alignment horizontal="center" vertical="top" wrapText="1"/>
    </xf>
    <xf numFmtId="173" fontId="38" fillId="34" borderId="40" xfId="0" applyNumberFormat="1" applyFont="1" applyFill="1" applyBorder="1" applyAlignment="1">
      <alignment horizontal="center" vertical="top" wrapText="1"/>
    </xf>
    <xf numFmtId="173" fontId="38" fillId="34" borderId="39" xfId="0" applyNumberFormat="1" applyFont="1" applyFill="1" applyBorder="1" applyAlignment="1">
      <alignment horizontal="center" vertical="top" wrapText="1"/>
    </xf>
    <xf numFmtId="173" fontId="38" fillId="34" borderId="12" xfId="0" applyNumberFormat="1" applyFont="1" applyFill="1" applyBorder="1" applyAlignment="1">
      <alignment horizontal="center" vertical="top" wrapText="1"/>
    </xf>
    <xf numFmtId="173" fontId="0" fillId="0" borderId="0" xfId="0" applyNumberFormat="1" applyAlignment="1">
      <alignment horizontal="center"/>
    </xf>
    <xf numFmtId="173" fontId="6" fillId="0" borderId="40" xfId="0" applyNumberFormat="1" applyFont="1" applyFill="1" applyBorder="1" applyAlignment="1">
      <alignment horizontal="center" vertical="center"/>
    </xf>
    <xf numFmtId="49" fontId="4" fillId="39" borderId="14" xfId="0" applyNumberFormat="1" applyFont="1" applyFill="1" applyBorder="1" applyAlignment="1">
      <alignment wrapText="1" readingOrder="1"/>
    </xf>
    <xf numFmtId="49" fontId="1" fillId="33" borderId="14" xfId="0" applyNumberFormat="1" applyFont="1" applyFill="1" applyBorder="1" applyAlignment="1">
      <alignment wrapText="1" readingOrder="1"/>
    </xf>
    <xf numFmtId="0" fontId="1" fillId="0" borderId="0" xfId="0" applyFont="1" applyAlignment="1">
      <alignment horizontal="left"/>
    </xf>
    <xf numFmtId="49" fontId="24" fillId="0" borderId="25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5" fillId="39" borderId="27" xfId="0" applyNumberFormat="1" applyFont="1" applyFill="1" applyBorder="1" applyAlignment="1">
      <alignment horizontal="center"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25" fillId="39" borderId="21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/>
    </xf>
    <xf numFmtId="49" fontId="25" fillId="39" borderId="42" xfId="0" applyNumberFormat="1" applyFont="1" applyFill="1" applyBorder="1" applyAlignment="1">
      <alignment horizontal="center" vertical="center" wrapText="1"/>
    </xf>
    <xf numFmtId="49" fontId="6" fillId="33" borderId="42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67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 readingOrder="1"/>
    </xf>
    <xf numFmtId="49" fontId="8" fillId="0" borderId="18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 readingOrder="1"/>
    </xf>
    <xf numFmtId="49" fontId="1" fillId="0" borderId="15" xfId="0" applyNumberFormat="1" applyFont="1" applyFill="1" applyBorder="1" applyAlignment="1">
      <alignment horizontal="center" wrapText="1" readingOrder="1"/>
    </xf>
    <xf numFmtId="49" fontId="7" fillId="0" borderId="14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 readingOrder="1"/>
    </xf>
    <xf numFmtId="49" fontId="7" fillId="0" borderId="14" xfId="0" applyNumberFormat="1" applyFont="1" applyFill="1" applyBorder="1" applyAlignment="1">
      <alignment horizontal="center" vertical="center" wrapText="1" readingOrder="1"/>
    </xf>
    <xf numFmtId="49" fontId="8" fillId="0" borderId="16" xfId="0" applyNumberFormat="1" applyFont="1" applyFill="1" applyBorder="1" applyAlignment="1">
      <alignment horizontal="center" vertical="center" wrapText="1" readingOrder="1"/>
    </xf>
    <xf numFmtId="49" fontId="2" fillId="0" borderId="29" xfId="0" applyNumberFormat="1" applyFont="1" applyFill="1" applyBorder="1" applyAlignment="1">
      <alignment horizontal="center" vertical="center" wrapText="1" readingOrder="1"/>
    </xf>
    <xf numFmtId="49" fontId="8" fillId="0" borderId="3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 readingOrder="1"/>
    </xf>
    <xf numFmtId="0" fontId="4" fillId="0" borderId="4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3" xfId="0" applyFont="1" applyBorder="1" applyAlignment="1">
      <alignment horizontal="center"/>
    </xf>
    <xf numFmtId="49" fontId="11" fillId="0" borderId="82" xfId="0" applyNumberFormat="1" applyFont="1" applyBorder="1" applyAlignment="1">
      <alignment horizontal="center" vertical="center" wrapText="1"/>
    </xf>
    <xf numFmtId="49" fontId="11" fillId="0" borderId="68" xfId="0" applyNumberFormat="1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/>
    </xf>
    <xf numFmtId="49" fontId="7" fillId="0" borderId="7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7" fillId="0" borderId="67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49" fontId="10" fillId="0" borderId="54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9" fontId="10" fillId="0" borderId="83" xfId="0" applyNumberFormat="1" applyFont="1" applyBorder="1" applyAlignment="1">
      <alignment horizontal="center"/>
    </xf>
    <xf numFmtId="49" fontId="10" fillId="0" borderId="80" xfId="0" applyNumberFormat="1" applyFont="1" applyBorder="1" applyAlignment="1">
      <alignment horizontal="center" vertical="center" wrapText="1"/>
    </xf>
    <xf numFmtId="49" fontId="10" fillId="0" borderId="51" xfId="0" applyNumberFormat="1" applyFont="1" applyBorder="1" applyAlignment="1">
      <alignment horizontal="center" vertical="center" wrapText="1"/>
    </xf>
    <xf numFmtId="49" fontId="10" fillId="0" borderId="74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C72">
      <selection activeCell="D79" sqref="D79"/>
    </sheetView>
  </sheetViews>
  <sheetFormatPr defaultColWidth="9.00390625" defaultRowHeight="12.75"/>
  <cols>
    <col min="1" max="1" width="6.625" style="0" hidden="1" customWidth="1"/>
    <col min="2" max="2" width="5.25390625" style="0" hidden="1" customWidth="1"/>
    <col min="3" max="3" width="25.75390625" style="0" customWidth="1"/>
    <col min="4" max="4" width="36.875" style="0" customWidth="1"/>
    <col min="5" max="5" width="12.75390625" style="0" customWidth="1"/>
    <col min="6" max="6" width="6.625" style="0" hidden="1" customWidth="1"/>
    <col min="7" max="8" width="7.00390625" style="0" hidden="1" customWidth="1"/>
    <col min="9" max="9" width="10.125" style="0" customWidth="1"/>
    <col min="10" max="10" width="7.875" style="0" hidden="1" customWidth="1"/>
    <col min="11" max="11" width="6.875" style="0" hidden="1" customWidth="1"/>
    <col min="12" max="12" width="6.00390625" style="0" hidden="1" customWidth="1"/>
    <col min="13" max="13" width="10.375" style="0" customWidth="1"/>
    <col min="14" max="14" width="11.625" style="0" customWidth="1"/>
    <col min="15" max="15" width="10.75390625" style="0" customWidth="1"/>
  </cols>
  <sheetData>
    <row r="1" spans="2:15" ht="15.75">
      <c r="B1" s="473" t="s">
        <v>119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</row>
    <row r="2" spans="2:15" ht="15.75" customHeight="1">
      <c r="B2" s="473" t="s">
        <v>117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</row>
    <row r="3" spans="2:15" ht="15.75">
      <c r="B3" s="473" t="s">
        <v>118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</row>
    <row r="4" spans="2:15" ht="16.5" thickBot="1"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474" t="s">
        <v>210</v>
      </c>
      <c r="N4" s="474"/>
      <c r="O4" s="474"/>
    </row>
    <row r="5" spans="1:15" ht="15.75">
      <c r="A5" s="475" t="s">
        <v>57</v>
      </c>
      <c r="B5" s="479" t="s">
        <v>195</v>
      </c>
      <c r="C5" s="480"/>
      <c r="D5" s="477" t="s">
        <v>58</v>
      </c>
      <c r="E5" s="481" t="s">
        <v>120</v>
      </c>
      <c r="F5" s="461" t="s">
        <v>109</v>
      </c>
      <c r="G5" s="463" t="s">
        <v>110</v>
      </c>
      <c r="H5" s="465" t="s">
        <v>111</v>
      </c>
      <c r="I5" s="459" t="s">
        <v>155</v>
      </c>
      <c r="J5" s="467" t="s">
        <v>114</v>
      </c>
      <c r="K5" s="469" t="s">
        <v>112</v>
      </c>
      <c r="L5" s="471" t="s">
        <v>113</v>
      </c>
      <c r="M5" s="459" t="s">
        <v>156</v>
      </c>
      <c r="N5" s="459" t="s">
        <v>157</v>
      </c>
      <c r="O5" s="459" t="s">
        <v>158</v>
      </c>
    </row>
    <row r="6" spans="1:15" ht="14.25" customHeight="1" thickBot="1">
      <c r="A6" s="476"/>
      <c r="B6" s="56" t="s">
        <v>36</v>
      </c>
      <c r="C6" s="57" t="s">
        <v>44</v>
      </c>
      <c r="D6" s="478"/>
      <c r="E6" s="482"/>
      <c r="F6" s="462"/>
      <c r="G6" s="464"/>
      <c r="H6" s="466"/>
      <c r="I6" s="460"/>
      <c r="J6" s="468"/>
      <c r="K6" s="470"/>
      <c r="L6" s="472"/>
      <c r="M6" s="460"/>
      <c r="N6" s="460"/>
      <c r="O6" s="460"/>
    </row>
    <row r="7" spans="1:15" ht="32.25" thickBot="1">
      <c r="A7" s="171" t="s">
        <v>48</v>
      </c>
      <c r="B7" s="33" t="s">
        <v>34</v>
      </c>
      <c r="C7" s="34" t="s">
        <v>33</v>
      </c>
      <c r="D7" s="29" t="s">
        <v>138</v>
      </c>
      <c r="E7" s="258">
        <f>E9+E14+E17+E21+E28+E33+E39+E52+E58</f>
        <v>48201.21</v>
      </c>
      <c r="F7" s="259">
        <f aca="true" t="shared" si="0" ref="F7:L7">F9+F14+F17+F21+F28+F33+F39+F52+F58</f>
        <v>5126.799999999999</v>
      </c>
      <c r="G7" s="260">
        <f t="shared" si="0"/>
        <v>1287.2</v>
      </c>
      <c r="H7" s="261">
        <f t="shared" si="0"/>
        <v>1019.0100000000001</v>
      </c>
      <c r="I7" s="258">
        <f>SUM(F7:H7)</f>
        <v>7433.009999999999</v>
      </c>
      <c r="J7" s="259">
        <f t="shared" si="0"/>
        <v>6231.200000000001</v>
      </c>
      <c r="K7" s="260">
        <f t="shared" si="0"/>
        <v>1459.9</v>
      </c>
      <c r="L7" s="261">
        <f t="shared" si="0"/>
        <v>554.9</v>
      </c>
      <c r="M7" s="258">
        <f>SUM(J7:L7)</f>
        <v>8246</v>
      </c>
      <c r="N7" s="258">
        <f>N9+N14+N17+N21+N28+N33+N39+N52+N58</f>
        <v>21453</v>
      </c>
      <c r="O7" s="258">
        <f>O9+O14+O17+O21+O28+O33+O39+O52+O58</f>
        <v>11069.2</v>
      </c>
    </row>
    <row r="8" spans="1:15" ht="19.5" thickBot="1">
      <c r="A8" s="172"/>
      <c r="B8" s="140"/>
      <c r="C8" s="141"/>
      <c r="D8" s="142" t="s">
        <v>162</v>
      </c>
      <c r="E8" s="262"/>
      <c r="F8" s="263"/>
      <c r="G8" s="264"/>
      <c r="H8" s="264"/>
      <c r="I8" s="265"/>
      <c r="J8" s="266"/>
      <c r="K8" s="266"/>
      <c r="L8" s="263"/>
      <c r="M8" s="265"/>
      <c r="N8" s="265"/>
      <c r="O8" s="265"/>
    </row>
    <row r="9" spans="1:18" ht="13.5" customHeight="1" thickBot="1">
      <c r="A9" s="176">
        <v>1</v>
      </c>
      <c r="B9" s="12" t="s">
        <v>36</v>
      </c>
      <c r="C9" s="35" t="s">
        <v>35</v>
      </c>
      <c r="D9" s="109" t="s">
        <v>197</v>
      </c>
      <c r="E9" s="267">
        <f aca="true" t="shared" si="1" ref="E9:O9">E10+E13</f>
        <v>26245</v>
      </c>
      <c r="F9" s="268">
        <f t="shared" si="1"/>
        <v>4493.7</v>
      </c>
      <c r="G9" s="269">
        <f t="shared" si="1"/>
        <v>714.5</v>
      </c>
      <c r="H9" s="270">
        <f t="shared" si="1"/>
        <v>825.8000000000001</v>
      </c>
      <c r="I9" s="267">
        <f t="shared" si="1"/>
        <v>6034</v>
      </c>
      <c r="J9" s="268">
        <f t="shared" si="1"/>
        <v>5797.2</v>
      </c>
      <c r="K9" s="269">
        <f t="shared" si="1"/>
        <v>1036.8</v>
      </c>
      <c r="L9" s="270">
        <f t="shared" si="1"/>
        <v>219</v>
      </c>
      <c r="M9" s="271">
        <f t="shared" si="1"/>
        <v>7053</v>
      </c>
      <c r="N9" s="271">
        <f t="shared" si="1"/>
        <v>6146</v>
      </c>
      <c r="O9" s="271">
        <f t="shared" si="1"/>
        <v>7012</v>
      </c>
      <c r="Q9" s="226"/>
      <c r="R9" s="226"/>
    </row>
    <row r="10" spans="1:15" ht="24" customHeight="1">
      <c r="A10" s="26" t="s">
        <v>182</v>
      </c>
      <c r="B10" s="63" t="s">
        <v>37</v>
      </c>
      <c r="C10" s="64" t="s">
        <v>45</v>
      </c>
      <c r="D10" s="45" t="s">
        <v>99</v>
      </c>
      <c r="E10" s="272">
        <f>SUM(E11:E12)</f>
        <v>5105</v>
      </c>
      <c r="F10" s="272">
        <f aca="true" t="shared" si="2" ref="F10:O10">SUM(F11:F12)</f>
        <v>168.7</v>
      </c>
      <c r="G10" s="272">
        <f t="shared" si="2"/>
        <v>292.6</v>
      </c>
      <c r="H10" s="272">
        <f t="shared" si="2"/>
        <v>578.7</v>
      </c>
      <c r="I10" s="272">
        <f t="shared" si="2"/>
        <v>1040</v>
      </c>
      <c r="J10" s="272">
        <f t="shared" si="2"/>
        <v>1067.3</v>
      </c>
      <c r="K10" s="272">
        <f t="shared" si="2"/>
        <v>170.2</v>
      </c>
      <c r="L10" s="272">
        <f t="shared" si="2"/>
        <v>83.5</v>
      </c>
      <c r="M10" s="272">
        <f t="shared" si="2"/>
        <v>1321</v>
      </c>
      <c r="N10" s="272">
        <f t="shared" si="2"/>
        <v>1324</v>
      </c>
      <c r="O10" s="272">
        <f t="shared" si="2"/>
        <v>1420</v>
      </c>
    </row>
    <row r="11" spans="1:15" ht="39.75" customHeight="1">
      <c r="A11" s="173" t="s">
        <v>59</v>
      </c>
      <c r="B11" s="7" t="s">
        <v>37</v>
      </c>
      <c r="C11" s="36" t="s">
        <v>38</v>
      </c>
      <c r="D11" s="68" t="s">
        <v>100</v>
      </c>
      <c r="E11" s="274">
        <f>I11+M11+N11+O11</f>
        <v>4169</v>
      </c>
      <c r="F11" s="275">
        <v>157.7</v>
      </c>
      <c r="G11" s="276">
        <v>248.6</v>
      </c>
      <c r="H11" s="276">
        <v>483.7</v>
      </c>
      <c r="I11" s="277">
        <f>SUM(F11:H11)</f>
        <v>890</v>
      </c>
      <c r="J11" s="237">
        <v>909.2</v>
      </c>
      <c r="K11" s="237">
        <v>72.5</v>
      </c>
      <c r="L11" s="239">
        <v>68.3</v>
      </c>
      <c r="M11" s="277">
        <f>SUM(J11:L11)</f>
        <v>1050</v>
      </c>
      <c r="N11" s="277">
        <v>1072</v>
      </c>
      <c r="O11" s="277">
        <v>1157</v>
      </c>
    </row>
    <row r="12" spans="1:15" ht="53.25" customHeight="1">
      <c r="A12" s="174" t="s">
        <v>139</v>
      </c>
      <c r="B12" s="7" t="s">
        <v>37</v>
      </c>
      <c r="C12" s="36" t="s">
        <v>75</v>
      </c>
      <c r="D12" s="68" t="s">
        <v>101</v>
      </c>
      <c r="E12" s="274">
        <f>I12+M12+N12+O12</f>
        <v>936</v>
      </c>
      <c r="F12" s="275">
        <v>11</v>
      </c>
      <c r="G12" s="276">
        <v>44</v>
      </c>
      <c r="H12" s="276">
        <v>95</v>
      </c>
      <c r="I12" s="277">
        <f>SUM(F12:H12)</f>
        <v>150</v>
      </c>
      <c r="J12" s="237">
        <v>158.1</v>
      </c>
      <c r="K12" s="237">
        <v>97.7</v>
      </c>
      <c r="L12" s="239">
        <v>15.2</v>
      </c>
      <c r="M12" s="277">
        <f>SUM(J12:L12)</f>
        <v>271</v>
      </c>
      <c r="N12" s="277">
        <v>252</v>
      </c>
      <c r="O12" s="277">
        <v>263</v>
      </c>
    </row>
    <row r="13" spans="1:15" ht="26.25" customHeight="1" thickBot="1">
      <c r="A13" s="175" t="s">
        <v>179</v>
      </c>
      <c r="B13" s="65" t="s">
        <v>37</v>
      </c>
      <c r="C13" s="66" t="s">
        <v>164</v>
      </c>
      <c r="D13" s="67" t="s">
        <v>198</v>
      </c>
      <c r="E13" s="278">
        <f>I13+M13+N13+O13</f>
        <v>21140</v>
      </c>
      <c r="F13" s="279">
        <v>4325</v>
      </c>
      <c r="G13" s="280">
        <v>421.9</v>
      </c>
      <c r="H13" s="280">
        <v>247.1</v>
      </c>
      <c r="I13" s="236">
        <f>SUM(F13:H13)</f>
        <v>4994</v>
      </c>
      <c r="J13" s="281">
        <v>4729.9</v>
      </c>
      <c r="K13" s="281">
        <v>866.6</v>
      </c>
      <c r="L13" s="282">
        <v>135.5</v>
      </c>
      <c r="M13" s="236">
        <f>SUM(J13:L13)</f>
        <v>5732</v>
      </c>
      <c r="N13" s="283">
        <v>4822</v>
      </c>
      <c r="O13" s="283">
        <v>5592</v>
      </c>
    </row>
    <row r="14" spans="1:15" ht="13.5" customHeight="1" thickBot="1">
      <c r="A14" s="176" t="s">
        <v>237</v>
      </c>
      <c r="B14" s="12" t="s">
        <v>36</v>
      </c>
      <c r="C14" s="35" t="s">
        <v>39</v>
      </c>
      <c r="D14" s="109" t="s">
        <v>199</v>
      </c>
      <c r="E14" s="267">
        <f aca="true" t="shared" si="3" ref="E14:E72">I14+M14+N14+O14</f>
        <v>19087.010000000002</v>
      </c>
      <c r="F14" s="284">
        <f aca="true" t="shared" si="4" ref="F14:H15">F15</f>
        <v>568.9</v>
      </c>
      <c r="G14" s="285">
        <f t="shared" si="4"/>
        <v>425.9</v>
      </c>
      <c r="H14" s="285">
        <f t="shared" si="4"/>
        <v>113.21</v>
      </c>
      <c r="I14" s="267">
        <f aca="true" t="shared" si="5" ref="I14:O15">I15</f>
        <v>1108.01</v>
      </c>
      <c r="J14" s="286">
        <f aca="true" t="shared" si="6" ref="J14:L15">J15</f>
        <v>87.1</v>
      </c>
      <c r="K14" s="286">
        <f t="shared" si="6"/>
        <v>73</v>
      </c>
      <c r="L14" s="284">
        <f t="shared" si="6"/>
        <v>162.9</v>
      </c>
      <c r="M14" s="267">
        <f t="shared" si="5"/>
        <v>323</v>
      </c>
      <c r="N14" s="267">
        <f t="shared" si="5"/>
        <v>14238</v>
      </c>
      <c r="O14" s="267">
        <f t="shared" si="5"/>
        <v>3418</v>
      </c>
    </row>
    <row r="15" spans="1:15" ht="15.75" customHeight="1">
      <c r="A15" s="177" t="s">
        <v>206</v>
      </c>
      <c r="B15" s="43" t="s">
        <v>37</v>
      </c>
      <c r="C15" s="44" t="s">
        <v>46</v>
      </c>
      <c r="D15" s="45" t="s">
        <v>200</v>
      </c>
      <c r="E15" s="272">
        <f>E16</f>
        <v>19087.010000000002</v>
      </c>
      <c r="F15" s="272">
        <f t="shared" si="4"/>
        <v>568.9</v>
      </c>
      <c r="G15" s="272">
        <f t="shared" si="4"/>
        <v>425.9</v>
      </c>
      <c r="H15" s="272">
        <f t="shared" si="4"/>
        <v>113.21</v>
      </c>
      <c r="I15" s="272">
        <f t="shared" si="5"/>
        <v>1108.01</v>
      </c>
      <c r="J15" s="272">
        <f t="shared" si="6"/>
        <v>87.1</v>
      </c>
      <c r="K15" s="272">
        <f t="shared" si="6"/>
        <v>73</v>
      </c>
      <c r="L15" s="272">
        <f t="shared" si="6"/>
        <v>162.9</v>
      </c>
      <c r="M15" s="272">
        <f t="shared" si="5"/>
        <v>323</v>
      </c>
      <c r="N15" s="272">
        <f t="shared" si="5"/>
        <v>14238</v>
      </c>
      <c r="O15" s="272">
        <f t="shared" si="5"/>
        <v>3418</v>
      </c>
    </row>
    <row r="16" spans="1:15" ht="89.25" customHeight="1" thickBot="1">
      <c r="A16" s="178" t="s">
        <v>63</v>
      </c>
      <c r="B16" s="9" t="s">
        <v>37</v>
      </c>
      <c r="C16" s="37" t="s">
        <v>165</v>
      </c>
      <c r="D16" s="31" t="s">
        <v>223</v>
      </c>
      <c r="E16" s="278">
        <f>I16+M16+N16+O16</f>
        <v>19087.010000000002</v>
      </c>
      <c r="F16" s="275">
        <v>568.9</v>
      </c>
      <c r="G16" s="276">
        <v>425.9</v>
      </c>
      <c r="H16" s="276">
        <v>113.21</v>
      </c>
      <c r="I16" s="290">
        <f>SUM(F16:H16)</f>
        <v>1108.01</v>
      </c>
      <c r="J16" s="291">
        <v>87.1</v>
      </c>
      <c r="K16" s="291">
        <v>73</v>
      </c>
      <c r="L16" s="292">
        <v>162.9</v>
      </c>
      <c r="M16" s="290">
        <f>SUM(J16:L16)</f>
        <v>323</v>
      </c>
      <c r="N16" s="290">
        <v>14238</v>
      </c>
      <c r="O16" s="290">
        <v>3418</v>
      </c>
    </row>
    <row r="17" spans="1:15" ht="39" customHeight="1" thickBot="1">
      <c r="A17" s="176">
        <v>3</v>
      </c>
      <c r="B17" s="38" t="s">
        <v>36</v>
      </c>
      <c r="C17" s="35" t="s">
        <v>17</v>
      </c>
      <c r="D17" s="109" t="s">
        <v>159</v>
      </c>
      <c r="E17" s="293">
        <f>E18</f>
        <v>35</v>
      </c>
      <c r="F17" s="293">
        <f aca="true" t="shared" si="7" ref="F17:O17">F18</f>
        <v>10</v>
      </c>
      <c r="G17" s="293">
        <f t="shared" si="7"/>
        <v>1</v>
      </c>
      <c r="H17" s="293">
        <f t="shared" si="7"/>
        <v>1</v>
      </c>
      <c r="I17" s="293">
        <f t="shared" si="7"/>
        <v>12</v>
      </c>
      <c r="J17" s="293">
        <f t="shared" si="7"/>
        <v>9.8</v>
      </c>
      <c r="K17" s="293">
        <f t="shared" si="7"/>
        <v>0</v>
      </c>
      <c r="L17" s="293">
        <f t="shared" si="7"/>
        <v>10.2</v>
      </c>
      <c r="M17" s="293">
        <f t="shared" si="7"/>
        <v>20</v>
      </c>
      <c r="N17" s="293">
        <f t="shared" si="7"/>
        <v>3</v>
      </c>
      <c r="O17" s="293">
        <f t="shared" si="7"/>
        <v>0</v>
      </c>
    </row>
    <row r="18" spans="1:15" ht="15" customHeight="1">
      <c r="A18" s="26" t="s">
        <v>180</v>
      </c>
      <c r="B18" s="51" t="s">
        <v>36</v>
      </c>
      <c r="C18" s="49" t="s">
        <v>228</v>
      </c>
      <c r="D18" s="45" t="s">
        <v>229</v>
      </c>
      <c r="E18" s="272">
        <f>E19</f>
        <v>35</v>
      </c>
      <c r="F18" s="272">
        <f aca="true" t="shared" si="8" ref="F18:O18">F19</f>
        <v>10</v>
      </c>
      <c r="G18" s="272">
        <f t="shared" si="8"/>
        <v>1</v>
      </c>
      <c r="H18" s="272">
        <f t="shared" si="8"/>
        <v>1</v>
      </c>
      <c r="I18" s="272">
        <f t="shared" si="8"/>
        <v>12</v>
      </c>
      <c r="J18" s="272">
        <f t="shared" si="8"/>
        <v>9.8</v>
      </c>
      <c r="K18" s="272">
        <f t="shared" si="8"/>
        <v>0</v>
      </c>
      <c r="L18" s="272">
        <f t="shared" si="8"/>
        <v>10.2</v>
      </c>
      <c r="M18" s="272">
        <f t="shared" si="8"/>
        <v>20</v>
      </c>
      <c r="N18" s="272">
        <f t="shared" si="8"/>
        <v>3</v>
      </c>
      <c r="O18" s="272">
        <f t="shared" si="8"/>
        <v>0</v>
      </c>
    </row>
    <row r="19" spans="1:15" ht="28.5" customHeight="1" thickBot="1">
      <c r="A19" s="27" t="s">
        <v>65</v>
      </c>
      <c r="B19" s="39" t="s">
        <v>37</v>
      </c>
      <c r="C19" s="58" t="s">
        <v>67</v>
      </c>
      <c r="D19" s="68" t="s">
        <v>201</v>
      </c>
      <c r="E19" s="278">
        <f>I19+M19+N19+O19</f>
        <v>35</v>
      </c>
      <c r="F19" s="295">
        <v>10</v>
      </c>
      <c r="G19" s="296">
        <v>1</v>
      </c>
      <c r="H19" s="296">
        <v>1</v>
      </c>
      <c r="I19" s="277">
        <f>SUM(F19:H19)</f>
        <v>12</v>
      </c>
      <c r="J19" s="297">
        <v>9.8</v>
      </c>
      <c r="K19" s="297">
        <v>0</v>
      </c>
      <c r="L19" s="298">
        <v>10.2</v>
      </c>
      <c r="M19" s="277">
        <f>SUM(J19:L19)</f>
        <v>20</v>
      </c>
      <c r="N19" s="277">
        <v>3</v>
      </c>
      <c r="O19" s="277">
        <v>0</v>
      </c>
    </row>
    <row r="20" spans="1:15" ht="15.75" customHeight="1" thickBot="1">
      <c r="A20" s="82"/>
      <c r="B20" s="18"/>
      <c r="C20" s="81"/>
      <c r="D20" s="108" t="s">
        <v>163</v>
      </c>
      <c r="E20" s="299"/>
      <c r="F20" s="300"/>
      <c r="G20" s="301"/>
      <c r="H20" s="301"/>
      <c r="I20" s="302"/>
      <c r="J20" s="303"/>
      <c r="K20" s="303"/>
      <c r="L20" s="304"/>
      <c r="M20" s="305"/>
      <c r="N20" s="305"/>
      <c r="O20" s="305"/>
    </row>
    <row r="21" spans="1:15" ht="24" customHeight="1" hidden="1" thickBot="1">
      <c r="A21" s="78" t="s">
        <v>50</v>
      </c>
      <c r="B21" s="12" t="s">
        <v>36</v>
      </c>
      <c r="C21" s="35" t="s">
        <v>23</v>
      </c>
      <c r="D21" s="109" t="s">
        <v>24</v>
      </c>
      <c r="E21" s="306">
        <f t="shared" si="3"/>
        <v>0</v>
      </c>
      <c r="F21" s="307"/>
      <c r="G21" s="308"/>
      <c r="H21" s="308"/>
      <c r="I21" s="309">
        <f>I22+I25</f>
        <v>0</v>
      </c>
      <c r="J21" s="310"/>
      <c r="K21" s="310"/>
      <c r="L21" s="307"/>
      <c r="M21" s="309">
        <f>M22+M25</f>
        <v>0</v>
      </c>
      <c r="N21" s="309">
        <f>N22+N25</f>
        <v>0</v>
      </c>
      <c r="O21" s="309">
        <f>O22+O25</f>
        <v>0</v>
      </c>
    </row>
    <row r="22" spans="1:15" ht="27" customHeight="1" hidden="1">
      <c r="A22" s="87" t="s">
        <v>51</v>
      </c>
      <c r="B22" s="83" t="s">
        <v>171</v>
      </c>
      <c r="C22" s="49" t="s">
        <v>25</v>
      </c>
      <c r="D22" s="50" t="s">
        <v>26</v>
      </c>
      <c r="E22" s="311">
        <f t="shared" si="3"/>
        <v>0</v>
      </c>
      <c r="F22" s="312"/>
      <c r="G22" s="312"/>
      <c r="H22" s="312"/>
      <c r="I22" s="313">
        <f>I24</f>
        <v>0</v>
      </c>
      <c r="J22" s="314"/>
      <c r="K22" s="314"/>
      <c r="L22" s="312"/>
      <c r="M22" s="313">
        <f>M24</f>
        <v>0</v>
      </c>
      <c r="N22" s="313">
        <f>N24</f>
        <v>0</v>
      </c>
      <c r="O22" s="313">
        <f>O24</f>
        <v>0</v>
      </c>
    </row>
    <row r="23" spans="1:15" ht="63.75" customHeight="1" hidden="1">
      <c r="A23" s="88" t="s">
        <v>12</v>
      </c>
      <c r="B23" s="84" t="s">
        <v>171</v>
      </c>
      <c r="C23" s="58" t="s">
        <v>66</v>
      </c>
      <c r="D23" s="54" t="s">
        <v>207</v>
      </c>
      <c r="E23" s="311">
        <f t="shared" si="3"/>
        <v>0</v>
      </c>
      <c r="F23" s="315"/>
      <c r="G23" s="315"/>
      <c r="H23" s="315"/>
      <c r="I23" s="316">
        <f>I24</f>
        <v>0</v>
      </c>
      <c r="J23" s="317"/>
      <c r="K23" s="317"/>
      <c r="L23" s="315"/>
      <c r="M23" s="316">
        <f>M24</f>
        <v>0</v>
      </c>
      <c r="N23" s="316">
        <f>N24</f>
        <v>0</v>
      </c>
      <c r="O23" s="316">
        <f>O24</f>
        <v>0</v>
      </c>
    </row>
    <row r="24" spans="1:15" ht="50.25" customHeight="1" hidden="1">
      <c r="A24" s="27" t="s">
        <v>61</v>
      </c>
      <c r="B24" s="84" t="s">
        <v>171</v>
      </c>
      <c r="C24" s="62" t="s">
        <v>27</v>
      </c>
      <c r="D24" s="52" t="s">
        <v>132</v>
      </c>
      <c r="E24" s="311">
        <f t="shared" si="3"/>
        <v>0</v>
      </c>
      <c r="F24" s="318"/>
      <c r="G24" s="318"/>
      <c r="H24" s="318"/>
      <c r="I24" s="319">
        <v>0</v>
      </c>
      <c r="J24" s="320"/>
      <c r="K24" s="320"/>
      <c r="L24" s="321"/>
      <c r="M24" s="319">
        <v>0</v>
      </c>
      <c r="N24" s="319">
        <v>0</v>
      </c>
      <c r="O24" s="319">
        <v>0</v>
      </c>
    </row>
    <row r="25" spans="1:15" ht="18" customHeight="1" hidden="1">
      <c r="A25" s="89" t="s">
        <v>52</v>
      </c>
      <c r="B25" s="85" t="s">
        <v>171</v>
      </c>
      <c r="C25" s="59" t="s">
        <v>28</v>
      </c>
      <c r="D25" s="50" t="s">
        <v>29</v>
      </c>
      <c r="E25" s="311">
        <f t="shared" si="3"/>
        <v>0</v>
      </c>
      <c r="F25" s="312"/>
      <c r="G25" s="312"/>
      <c r="H25" s="312"/>
      <c r="I25" s="322">
        <f>I26</f>
        <v>0</v>
      </c>
      <c r="J25" s="323"/>
      <c r="K25" s="323"/>
      <c r="L25" s="324"/>
      <c r="M25" s="322">
        <f aca="true" t="shared" si="9" ref="M25:O26">M26</f>
        <v>0</v>
      </c>
      <c r="N25" s="322">
        <f t="shared" si="9"/>
        <v>0</v>
      </c>
      <c r="O25" s="322">
        <f t="shared" si="9"/>
        <v>0</v>
      </c>
    </row>
    <row r="26" spans="1:15" ht="41.25" customHeight="1" hidden="1">
      <c r="A26" s="27" t="s">
        <v>56</v>
      </c>
      <c r="B26" s="84" t="s">
        <v>171</v>
      </c>
      <c r="C26" s="58" t="s">
        <v>30</v>
      </c>
      <c r="D26" s="32" t="s">
        <v>31</v>
      </c>
      <c r="E26" s="311">
        <f t="shared" si="3"/>
        <v>0</v>
      </c>
      <c r="F26" s="325"/>
      <c r="G26" s="325"/>
      <c r="H26" s="325"/>
      <c r="I26" s="316">
        <f>I27</f>
        <v>0</v>
      </c>
      <c r="J26" s="317"/>
      <c r="K26" s="317"/>
      <c r="L26" s="315"/>
      <c r="M26" s="316">
        <f t="shared" si="9"/>
        <v>0</v>
      </c>
      <c r="N26" s="316">
        <f t="shared" si="9"/>
        <v>0</v>
      </c>
      <c r="O26" s="316">
        <f t="shared" si="9"/>
        <v>0</v>
      </c>
    </row>
    <row r="27" spans="1:15" ht="50.25" customHeight="1" hidden="1" thickBot="1">
      <c r="A27" s="90" t="s">
        <v>61</v>
      </c>
      <c r="B27" s="86" t="s">
        <v>171</v>
      </c>
      <c r="C27" s="60" t="s">
        <v>32</v>
      </c>
      <c r="D27" s="53" t="s">
        <v>133</v>
      </c>
      <c r="E27" s="311">
        <f t="shared" si="3"/>
        <v>0</v>
      </c>
      <c r="F27" s="326"/>
      <c r="G27" s="326"/>
      <c r="H27" s="326"/>
      <c r="I27" s="327">
        <v>0</v>
      </c>
      <c r="J27" s="328"/>
      <c r="K27" s="328"/>
      <c r="L27" s="329"/>
      <c r="M27" s="327">
        <v>0</v>
      </c>
      <c r="N27" s="327">
        <v>0</v>
      </c>
      <c r="O27" s="327">
        <v>0</v>
      </c>
    </row>
    <row r="28" spans="1:15" ht="25.5" customHeight="1" thickBot="1">
      <c r="A28" s="176" t="s">
        <v>50</v>
      </c>
      <c r="B28" s="72" t="s">
        <v>36</v>
      </c>
      <c r="C28" s="73" t="s">
        <v>252</v>
      </c>
      <c r="D28" s="109" t="s">
        <v>251</v>
      </c>
      <c r="E28" s="267">
        <f t="shared" si="3"/>
        <v>0</v>
      </c>
      <c r="F28" s="307"/>
      <c r="G28" s="308"/>
      <c r="H28" s="308"/>
      <c r="I28" s="267">
        <f>I29</f>
        <v>0</v>
      </c>
      <c r="J28" s="310"/>
      <c r="K28" s="310"/>
      <c r="L28" s="307"/>
      <c r="M28" s="267">
        <f aca="true" t="shared" si="10" ref="M28:O29">M29</f>
        <v>0</v>
      </c>
      <c r="N28" s="267">
        <f t="shared" si="10"/>
        <v>0</v>
      </c>
      <c r="O28" s="267">
        <f t="shared" si="10"/>
        <v>0</v>
      </c>
    </row>
    <row r="29" spans="1:15" ht="25.5" customHeight="1">
      <c r="A29" s="97" t="s">
        <v>148</v>
      </c>
      <c r="B29" s="100" t="s">
        <v>36</v>
      </c>
      <c r="C29" s="101" t="s">
        <v>0</v>
      </c>
      <c r="D29" s="50" t="s">
        <v>1</v>
      </c>
      <c r="E29" s="272">
        <f t="shared" si="3"/>
        <v>0</v>
      </c>
      <c r="F29" s="312"/>
      <c r="G29" s="330"/>
      <c r="H29" s="330"/>
      <c r="I29" s="331">
        <f>I30</f>
        <v>0</v>
      </c>
      <c r="J29" s="314"/>
      <c r="K29" s="314"/>
      <c r="L29" s="312"/>
      <c r="M29" s="331">
        <f t="shared" si="10"/>
        <v>0</v>
      </c>
      <c r="N29" s="331">
        <f t="shared" si="10"/>
        <v>0</v>
      </c>
      <c r="O29" s="331">
        <f t="shared" si="10"/>
        <v>0</v>
      </c>
    </row>
    <row r="30" spans="1:15" ht="115.5" customHeight="1">
      <c r="A30" s="88" t="s">
        <v>154</v>
      </c>
      <c r="B30" s="39" t="s">
        <v>36</v>
      </c>
      <c r="C30" s="58" t="s">
        <v>3</v>
      </c>
      <c r="D30" s="54" t="s">
        <v>134</v>
      </c>
      <c r="E30" s="278">
        <f t="shared" si="3"/>
        <v>0</v>
      </c>
      <c r="F30" s="315"/>
      <c r="G30" s="332"/>
      <c r="H30" s="332"/>
      <c r="I30" s="333">
        <f>SUM(I31:I32)</f>
        <v>0</v>
      </c>
      <c r="J30" s="317"/>
      <c r="K30" s="317"/>
      <c r="L30" s="315"/>
      <c r="M30" s="333">
        <f>SUM(M31:M32)</f>
        <v>0</v>
      </c>
      <c r="N30" s="333">
        <f>SUM(N31:N32)</f>
        <v>0</v>
      </c>
      <c r="O30" s="333">
        <f>SUM(O31:O32)</f>
        <v>0</v>
      </c>
    </row>
    <row r="31" spans="1:15" ht="84" customHeight="1">
      <c r="A31" s="98" t="s">
        <v>61</v>
      </c>
      <c r="B31" s="61" t="s">
        <v>2</v>
      </c>
      <c r="C31" s="62" t="s">
        <v>135</v>
      </c>
      <c r="D31" s="55" t="s">
        <v>136</v>
      </c>
      <c r="E31" s="278">
        <f t="shared" si="3"/>
        <v>0</v>
      </c>
      <c r="F31" s="318"/>
      <c r="G31" s="334"/>
      <c r="H31" s="334"/>
      <c r="I31" s="335">
        <v>0</v>
      </c>
      <c r="J31" s="336"/>
      <c r="K31" s="336"/>
      <c r="L31" s="318"/>
      <c r="M31" s="335">
        <v>0</v>
      </c>
      <c r="N31" s="335">
        <v>0</v>
      </c>
      <c r="O31" s="335">
        <v>0</v>
      </c>
    </row>
    <row r="32" spans="1:15" ht="75.75" customHeight="1" thickBot="1">
      <c r="A32" s="90" t="s">
        <v>62</v>
      </c>
      <c r="B32" s="102" t="s">
        <v>36</v>
      </c>
      <c r="C32" s="103" t="s">
        <v>209</v>
      </c>
      <c r="D32" s="55" t="s">
        <v>208</v>
      </c>
      <c r="E32" s="278">
        <f t="shared" si="3"/>
        <v>0</v>
      </c>
      <c r="F32" s="326"/>
      <c r="G32" s="337"/>
      <c r="H32" s="337"/>
      <c r="I32" s="338">
        <v>0</v>
      </c>
      <c r="J32" s="328"/>
      <c r="K32" s="328"/>
      <c r="L32" s="329"/>
      <c r="M32" s="338">
        <v>0</v>
      </c>
      <c r="N32" s="338">
        <v>0</v>
      </c>
      <c r="O32" s="338">
        <v>0</v>
      </c>
    </row>
    <row r="33" spans="1:15" ht="27" customHeight="1" hidden="1" thickBot="1">
      <c r="A33" s="78" t="s">
        <v>190</v>
      </c>
      <c r="B33" s="12" t="s">
        <v>36</v>
      </c>
      <c r="C33" s="35" t="s">
        <v>18</v>
      </c>
      <c r="D33" s="109" t="s">
        <v>19</v>
      </c>
      <c r="E33" s="311">
        <f t="shared" si="3"/>
        <v>0</v>
      </c>
      <c r="F33" s="307"/>
      <c r="G33" s="308"/>
      <c r="H33" s="308"/>
      <c r="I33" s="309">
        <f>I34</f>
        <v>0</v>
      </c>
      <c r="J33" s="310"/>
      <c r="K33" s="310"/>
      <c r="L33" s="307"/>
      <c r="M33" s="309">
        <f>M34</f>
        <v>0</v>
      </c>
      <c r="N33" s="309">
        <f>N34</f>
        <v>0</v>
      </c>
      <c r="O33" s="309">
        <f>O34</f>
        <v>0</v>
      </c>
    </row>
    <row r="34" spans="1:15" ht="50.25" customHeight="1" hidden="1">
      <c r="A34" s="97" t="s">
        <v>68</v>
      </c>
      <c r="B34" s="83" t="s">
        <v>171</v>
      </c>
      <c r="C34" s="91" t="s">
        <v>20</v>
      </c>
      <c r="D34" s="93" t="s">
        <v>193</v>
      </c>
      <c r="E34" s="311">
        <f t="shared" si="3"/>
        <v>0</v>
      </c>
      <c r="F34" s="312"/>
      <c r="G34" s="312"/>
      <c r="H34" s="312"/>
      <c r="I34" s="313">
        <f>SUM(I35:I36)</f>
        <v>0</v>
      </c>
      <c r="J34" s="314"/>
      <c r="K34" s="314"/>
      <c r="L34" s="312"/>
      <c r="M34" s="313">
        <f>SUM(M35:M36)</f>
        <v>0</v>
      </c>
      <c r="N34" s="313">
        <f>SUM(N35:N36)</f>
        <v>0</v>
      </c>
      <c r="O34" s="313">
        <f>SUM(O35:O36)</f>
        <v>0</v>
      </c>
    </row>
    <row r="35" spans="1:15" ht="80.25" customHeight="1" hidden="1">
      <c r="A35" s="88" t="s">
        <v>9</v>
      </c>
      <c r="B35" s="84" t="s">
        <v>171</v>
      </c>
      <c r="C35" s="69" t="s">
        <v>21</v>
      </c>
      <c r="D35" s="94" t="s">
        <v>194</v>
      </c>
      <c r="E35" s="311">
        <f t="shared" si="3"/>
        <v>0</v>
      </c>
      <c r="F35" s="315"/>
      <c r="G35" s="315"/>
      <c r="H35" s="315"/>
      <c r="I35" s="339">
        <v>0</v>
      </c>
      <c r="J35" s="340"/>
      <c r="K35" s="340"/>
      <c r="L35" s="341"/>
      <c r="M35" s="339">
        <v>0</v>
      </c>
      <c r="N35" s="339">
        <v>0</v>
      </c>
      <c r="O35" s="339">
        <v>0</v>
      </c>
    </row>
    <row r="36" spans="1:15" ht="77.25" customHeight="1" hidden="1">
      <c r="A36" s="88" t="s">
        <v>69</v>
      </c>
      <c r="B36" s="84" t="s">
        <v>171</v>
      </c>
      <c r="C36" s="69" t="s">
        <v>22</v>
      </c>
      <c r="D36" s="94" t="s">
        <v>121</v>
      </c>
      <c r="E36" s="311">
        <f t="shared" si="3"/>
        <v>0</v>
      </c>
      <c r="F36" s="315"/>
      <c r="G36" s="315"/>
      <c r="H36" s="315"/>
      <c r="I36" s="339">
        <v>0</v>
      </c>
      <c r="J36" s="340"/>
      <c r="K36" s="340"/>
      <c r="L36" s="341"/>
      <c r="M36" s="339">
        <v>0</v>
      </c>
      <c r="N36" s="339">
        <v>0</v>
      </c>
      <c r="O36" s="339">
        <v>0</v>
      </c>
    </row>
    <row r="37" spans="1:15" ht="17.25" customHeight="1" hidden="1">
      <c r="A37" s="26" t="s">
        <v>82</v>
      </c>
      <c r="B37" s="85" t="s">
        <v>171</v>
      </c>
      <c r="C37" s="70" t="s">
        <v>83</v>
      </c>
      <c r="D37" s="95" t="s">
        <v>84</v>
      </c>
      <c r="E37" s="311">
        <f t="shared" si="3"/>
        <v>0</v>
      </c>
      <c r="F37" s="318"/>
      <c r="G37" s="318"/>
      <c r="H37" s="318"/>
      <c r="I37" s="342">
        <f>I38</f>
        <v>0</v>
      </c>
      <c r="J37" s="336"/>
      <c r="K37" s="336"/>
      <c r="L37" s="318"/>
      <c r="M37" s="342">
        <f>M38</f>
        <v>0</v>
      </c>
      <c r="N37" s="342">
        <f>N38</f>
        <v>0</v>
      </c>
      <c r="O37" s="342">
        <f>O38</f>
        <v>0</v>
      </c>
    </row>
    <row r="38" spans="1:15" ht="39.75" customHeight="1" hidden="1" thickBot="1">
      <c r="A38" s="99" t="s">
        <v>168</v>
      </c>
      <c r="B38" s="114" t="s">
        <v>171</v>
      </c>
      <c r="C38" s="92" t="s">
        <v>85</v>
      </c>
      <c r="D38" s="96" t="s">
        <v>86</v>
      </c>
      <c r="E38" s="311">
        <f t="shared" si="3"/>
        <v>0</v>
      </c>
      <c r="F38" s="343"/>
      <c r="G38" s="343"/>
      <c r="H38" s="343"/>
      <c r="I38" s="344">
        <v>0</v>
      </c>
      <c r="J38" s="345"/>
      <c r="K38" s="345"/>
      <c r="L38" s="346"/>
      <c r="M38" s="344">
        <v>0</v>
      </c>
      <c r="N38" s="344">
        <v>0</v>
      </c>
      <c r="O38" s="344">
        <v>0</v>
      </c>
    </row>
    <row r="39" spans="1:15" ht="14.25" customHeight="1" thickBot="1">
      <c r="A39" s="176" t="s">
        <v>189</v>
      </c>
      <c r="B39" s="12" t="s">
        <v>36</v>
      </c>
      <c r="C39" s="35" t="s">
        <v>40</v>
      </c>
      <c r="D39" s="30" t="s">
        <v>202</v>
      </c>
      <c r="E39" s="293">
        <f t="shared" si="3"/>
        <v>2834.2</v>
      </c>
      <c r="F39" s="284">
        <f aca="true" t="shared" si="11" ref="F39:L39">F47+F40</f>
        <v>54.199999999999996</v>
      </c>
      <c r="G39" s="347">
        <f t="shared" si="11"/>
        <v>145.8</v>
      </c>
      <c r="H39" s="347">
        <f t="shared" si="11"/>
        <v>79</v>
      </c>
      <c r="I39" s="348">
        <f t="shared" si="11"/>
        <v>279</v>
      </c>
      <c r="J39" s="294">
        <f t="shared" si="11"/>
        <v>337.1</v>
      </c>
      <c r="K39" s="285">
        <f t="shared" si="11"/>
        <v>350.1</v>
      </c>
      <c r="L39" s="285">
        <f t="shared" si="11"/>
        <v>162.8</v>
      </c>
      <c r="M39" s="293">
        <f>M40+M41+M43+M45+M47</f>
        <v>850</v>
      </c>
      <c r="N39" s="293">
        <f>N40+N41+N43+N45+N47</f>
        <v>1066</v>
      </c>
      <c r="O39" s="293">
        <f>O40+O41+O43+O45+O47</f>
        <v>639.2</v>
      </c>
    </row>
    <row r="40" spans="1:15" ht="72.75" customHeight="1">
      <c r="A40" s="97" t="s">
        <v>214</v>
      </c>
      <c r="B40" s="182" t="s">
        <v>36</v>
      </c>
      <c r="C40" s="113" t="s">
        <v>41</v>
      </c>
      <c r="D40" s="183" t="s">
        <v>203</v>
      </c>
      <c r="E40" s="272">
        <f t="shared" si="3"/>
        <v>998</v>
      </c>
      <c r="F40" s="273">
        <v>47.3</v>
      </c>
      <c r="G40" s="349">
        <v>105.8</v>
      </c>
      <c r="H40" s="350">
        <v>71.9</v>
      </c>
      <c r="I40" s="351">
        <f>SUM(F40:H40)</f>
        <v>225</v>
      </c>
      <c r="J40" s="288">
        <v>90.8</v>
      </c>
      <c r="K40" s="288">
        <v>144.3</v>
      </c>
      <c r="L40" s="289">
        <v>70.9</v>
      </c>
      <c r="M40" s="287">
        <f>SUM(J40:L40)</f>
        <v>306</v>
      </c>
      <c r="N40" s="287">
        <v>284</v>
      </c>
      <c r="O40" s="287">
        <v>183</v>
      </c>
    </row>
    <row r="41" spans="1:15" ht="24.75" customHeight="1" hidden="1">
      <c r="A41" s="26" t="s">
        <v>169</v>
      </c>
      <c r="B41" s="46" t="s">
        <v>36</v>
      </c>
      <c r="C41" s="47" t="s">
        <v>76</v>
      </c>
      <c r="D41" s="45" t="s">
        <v>77</v>
      </c>
      <c r="E41" s="278">
        <f t="shared" si="3"/>
        <v>0</v>
      </c>
      <c r="F41" s="279"/>
      <c r="G41" s="349"/>
      <c r="H41" s="350"/>
      <c r="I41" s="236">
        <f>I42</f>
        <v>0</v>
      </c>
      <c r="J41" s="352"/>
      <c r="K41" s="352"/>
      <c r="L41" s="353"/>
      <c r="M41" s="236">
        <f>M42</f>
        <v>0</v>
      </c>
      <c r="N41" s="236">
        <f>N42</f>
        <v>0</v>
      </c>
      <c r="O41" s="236">
        <f>O42</f>
        <v>0</v>
      </c>
    </row>
    <row r="42" spans="1:15" s="20" customFormat="1" ht="51.75" customHeight="1" hidden="1">
      <c r="A42" s="27" t="s">
        <v>70</v>
      </c>
      <c r="B42" s="40" t="s">
        <v>36</v>
      </c>
      <c r="C42" s="36" t="s">
        <v>78</v>
      </c>
      <c r="D42" s="74" t="s">
        <v>87</v>
      </c>
      <c r="E42" s="278">
        <f t="shared" si="3"/>
        <v>0</v>
      </c>
      <c r="F42" s="275"/>
      <c r="G42" s="354"/>
      <c r="H42" s="355"/>
      <c r="I42" s="356"/>
      <c r="J42" s="237"/>
      <c r="K42" s="237"/>
      <c r="L42" s="239"/>
      <c r="M42" s="356"/>
      <c r="N42" s="356"/>
      <c r="O42" s="356"/>
    </row>
    <row r="43" spans="1:15" s="20" customFormat="1" ht="27.75" customHeight="1" hidden="1">
      <c r="A43" s="26" t="s">
        <v>71</v>
      </c>
      <c r="B43" s="46" t="s">
        <v>36</v>
      </c>
      <c r="C43" s="47" t="s">
        <v>79</v>
      </c>
      <c r="D43" s="45" t="s">
        <v>80</v>
      </c>
      <c r="E43" s="278">
        <f t="shared" si="3"/>
        <v>0</v>
      </c>
      <c r="F43" s="279"/>
      <c r="G43" s="349"/>
      <c r="H43" s="350"/>
      <c r="I43" s="236">
        <f>I44</f>
        <v>0</v>
      </c>
      <c r="J43" s="352"/>
      <c r="K43" s="352"/>
      <c r="L43" s="353"/>
      <c r="M43" s="236">
        <f>M44</f>
        <v>0</v>
      </c>
      <c r="N43" s="236">
        <f>N44</f>
        <v>0</v>
      </c>
      <c r="O43" s="236">
        <f>O44</f>
        <v>0</v>
      </c>
    </row>
    <row r="44" spans="1:15" s="20" customFormat="1" ht="51.75" customHeight="1" hidden="1">
      <c r="A44" s="88" t="s">
        <v>72</v>
      </c>
      <c r="B44" s="7" t="s">
        <v>36</v>
      </c>
      <c r="C44" s="36" t="s">
        <v>88</v>
      </c>
      <c r="D44" s="68" t="s">
        <v>122</v>
      </c>
      <c r="E44" s="278">
        <f t="shared" si="3"/>
        <v>0</v>
      </c>
      <c r="F44" s="295"/>
      <c r="G44" s="354"/>
      <c r="H44" s="355"/>
      <c r="I44" s="356"/>
      <c r="J44" s="237"/>
      <c r="K44" s="237"/>
      <c r="L44" s="239"/>
      <c r="M44" s="356"/>
      <c r="N44" s="356"/>
      <c r="O44" s="356"/>
    </row>
    <row r="45" spans="1:15" s="20" customFormat="1" ht="15" customHeight="1" hidden="1">
      <c r="A45" s="25" t="s">
        <v>73</v>
      </c>
      <c r="B45" s="46" t="s">
        <v>36</v>
      </c>
      <c r="C45" s="47" t="s">
        <v>89</v>
      </c>
      <c r="D45" s="45" t="s">
        <v>90</v>
      </c>
      <c r="E45" s="278">
        <f t="shared" si="3"/>
        <v>0</v>
      </c>
      <c r="F45" s="279"/>
      <c r="G45" s="349"/>
      <c r="H45" s="350"/>
      <c r="I45" s="236">
        <f>I46</f>
        <v>0</v>
      </c>
      <c r="J45" s="352"/>
      <c r="K45" s="352"/>
      <c r="L45" s="353"/>
      <c r="M45" s="236">
        <f>M46</f>
        <v>0</v>
      </c>
      <c r="N45" s="236">
        <f>N46</f>
        <v>0</v>
      </c>
      <c r="O45" s="236">
        <f>O46</f>
        <v>0</v>
      </c>
    </row>
    <row r="46" spans="1:15" s="20" customFormat="1" ht="63.75" customHeight="1" hidden="1">
      <c r="A46" s="28" t="s">
        <v>74</v>
      </c>
      <c r="B46" s="7" t="s">
        <v>36</v>
      </c>
      <c r="C46" s="36" t="s">
        <v>91</v>
      </c>
      <c r="D46" s="68" t="s">
        <v>92</v>
      </c>
      <c r="E46" s="278">
        <f t="shared" si="3"/>
        <v>0</v>
      </c>
      <c r="F46" s="295"/>
      <c r="G46" s="354"/>
      <c r="H46" s="355"/>
      <c r="I46" s="356"/>
      <c r="J46" s="237"/>
      <c r="K46" s="237"/>
      <c r="L46" s="239"/>
      <c r="M46" s="356"/>
      <c r="N46" s="356"/>
      <c r="O46" s="356"/>
    </row>
    <row r="47" spans="1:15" ht="27" customHeight="1">
      <c r="A47" s="25" t="s">
        <v>226</v>
      </c>
      <c r="B47" s="46" t="s">
        <v>36</v>
      </c>
      <c r="C47" s="47" t="s">
        <v>81</v>
      </c>
      <c r="D47" s="48" t="s">
        <v>204</v>
      </c>
      <c r="E47" s="278">
        <f>E48</f>
        <v>1836.2</v>
      </c>
      <c r="F47" s="278">
        <f aca="true" t="shared" si="12" ref="F47:O47">F48</f>
        <v>6.9</v>
      </c>
      <c r="G47" s="278">
        <f t="shared" si="12"/>
        <v>40</v>
      </c>
      <c r="H47" s="278">
        <f t="shared" si="12"/>
        <v>7.1</v>
      </c>
      <c r="I47" s="278">
        <f t="shared" si="12"/>
        <v>54</v>
      </c>
      <c r="J47" s="278">
        <f t="shared" si="12"/>
        <v>246.3</v>
      </c>
      <c r="K47" s="278">
        <f t="shared" si="12"/>
        <v>205.79999999999998</v>
      </c>
      <c r="L47" s="278">
        <f t="shared" si="12"/>
        <v>91.9</v>
      </c>
      <c r="M47" s="278">
        <f t="shared" si="12"/>
        <v>544</v>
      </c>
      <c r="N47" s="278">
        <f t="shared" si="12"/>
        <v>782</v>
      </c>
      <c r="O47" s="278">
        <f t="shared" si="12"/>
        <v>456.2</v>
      </c>
    </row>
    <row r="48" spans="1:15" ht="92.25" customHeight="1">
      <c r="A48" s="28" t="s">
        <v>161</v>
      </c>
      <c r="B48" s="40" t="s">
        <v>36</v>
      </c>
      <c r="C48" s="36" t="s">
        <v>106</v>
      </c>
      <c r="D48" s="68" t="s">
        <v>107</v>
      </c>
      <c r="E48" s="278">
        <f>E49+E50+E51</f>
        <v>1836.2</v>
      </c>
      <c r="F48" s="278">
        <f aca="true" t="shared" si="13" ref="F48:O48">F49+F50+F51</f>
        <v>6.9</v>
      </c>
      <c r="G48" s="278">
        <f t="shared" si="13"/>
        <v>40</v>
      </c>
      <c r="H48" s="278">
        <f t="shared" si="13"/>
        <v>7.1</v>
      </c>
      <c r="I48" s="278">
        <f t="shared" si="13"/>
        <v>54</v>
      </c>
      <c r="J48" s="278">
        <f t="shared" si="13"/>
        <v>246.3</v>
      </c>
      <c r="K48" s="278">
        <f t="shared" si="13"/>
        <v>205.79999999999998</v>
      </c>
      <c r="L48" s="278">
        <f t="shared" si="13"/>
        <v>91.9</v>
      </c>
      <c r="M48" s="278">
        <f t="shared" si="13"/>
        <v>544</v>
      </c>
      <c r="N48" s="278">
        <f t="shared" si="13"/>
        <v>782</v>
      </c>
      <c r="O48" s="278">
        <f t="shared" si="13"/>
        <v>456.2</v>
      </c>
    </row>
    <row r="49" spans="1:15" ht="48.75" customHeight="1">
      <c r="A49" s="104" t="s">
        <v>61</v>
      </c>
      <c r="B49" s="79" t="s">
        <v>8</v>
      </c>
      <c r="C49" s="41" t="s">
        <v>93</v>
      </c>
      <c r="D49" s="21" t="s">
        <v>94</v>
      </c>
      <c r="E49" s="278">
        <f>I49+M49+N49+O49</f>
        <v>48</v>
      </c>
      <c r="F49" s="275">
        <v>1.5</v>
      </c>
      <c r="G49" s="354">
        <v>16</v>
      </c>
      <c r="H49" s="355">
        <v>2.5</v>
      </c>
      <c r="I49" s="358">
        <f>SUM(F49:H49)</f>
        <v>20</v>
      </c>
      <c r="J49" s="297">
        <v>5.9</v>
      </c>
      <c r="K49" s="297">
        <v>5.2</v>
      </c>
      <c r="L49" s="298">
        <v>1.9</v>
      </c>
      <c r="M49" s="358">
        <f>SUM(J49:L49)</f>
        <v>13.000000000000002</v>
      </c>
      <c r="N49" s="358">
        <v>10</v>
      </c>
      <c r="O49" s="358">
        <v>5</v>
      </c>
    </row>
    <row r="50" spans="1:15" ht="72.75" customHeight="1">
      <c r="A50" s="134" t="s">
        <v>62</v>
      </c>
      <c r="B50" s="135" t="s">
        <v>170</v>
      </c>
      <c r="C50" s="41" t="s">
        <v>93</v>
      </c>
      <c r="D50" s="21" t="s">
        <v>94</v>
      </c>
      <c r="E50" s="278">
        <f>I50+M50+N50+O50</f>
        <v>1733</v>
      </c>
      <c r="F50" s="275">
        <v>1</v>
      </c>
      <c r="G50" s="354">
        <v>19</v>
      </c>
      <c r="H50" s="355">
        <v>3</v>
      </c>
      <c r="I50" s="358">
        <f>SUM(F50:H50)</f>
        <v>23</v>
      </c>
      <c r="J50" s="297">
        <v>230</v>
      </c>
      <c r="K50" s="359">
        <v>199</v>
      </c>
      <c r="L50" s="360">
        <v>71</v>
      </c>
      <c r="M50" s="358">
        <f>SUM(J50:L50)</f>
        <v>500</v>
      </c>
      <c r="N50" s="338">
        <v>760</v>
      </c>
      <c r="O50" s="338">
        <v>450</v>
      </c>
    </row>
    <row r="51" spans="1:15" ht="51" customHeight="1" thickBot="1">
      <c r="A51" s="134" t="s">
        <v>64</v>
      </c>
      <c r="B51" s="184" t="s">
        <v>8</v>
      </c>
      <c r="C51" s="185" t="s">
        <v>95</v>
      </c>
      <c r="D51" s="136" t="s">
        <v>212</v>
      </c>
      <c r="E51" s="278">
        <f>I51+M51+N51+O51</f>
        <v>55.2</v>
      </c>
      <c r="F51" s="275">
        <v>4.4</v>
      </c>
      <c r="G51" s="361">
        <v>5</v>
      </c>
      <c r="H51" s="362">
        <v>1.6</v>
      </c>
      <c r="I51" s="338">
        <f>SUM(F51:H51)</f>
        <v>11</v>
      </c>
      <c r="J51" s="359">
        <v>10.4</v>
      </c>
      <c r="K51" s="359">
        <v>1.6</v>
      </c>
      <c r="L51" s="360">
        <v>19</v>
      </c>
      <c r="M51" s="358">
        <f>SUM(J51:L51)</f>
        <v>31</v>
      </c>
      <c r="N51" s="338">
        <v>12</v>
      </c>
      <c r="O51" s="338">
        <v>1.2</v>
      </c>
    </row>
    <row r="52" spans="1:15" ht="19.5" customHeight="1" thickBot="1">
      <c r="A52" s="176" t="s">
        <v>190</v>
      </c>
      <c r="B52" s="186" t="s">
        <v>36</v>
      </c>
      <c r="C52" s="35" t="s">
        <v>6</v>
      </c>
      <c r="D52" s="109" t="s">
        <v>7</v>
      </c>
      <c r="E52" s="293">
        <f t="shared" si="3"/>
        <v>0</v>
      </c>
      <c r="F52" s="363"/>
      <c r="G52" s="364"/>
      <c r="H52" s="365"/>
      <c r="I52" s="293">
        <f>I55</f>
        <v>0</v>
      </c>
      <c r="J52" s="366"/>
      <c r="K52" s="363"/>
      <c r="L52" s="367"/>
      <c r="M52" s="293">
        <f>M55</f>
        <v>0</v>
      </c>
      <c r="N52" s="293">
        <f>N55</f>
        <v>0</v>
      </c>
      <c r="O52" s="293">
        <f>O55</f>
        <v>0</v>
      </c>
    </row>
    <row r="53" spans="1:15" ht="15.75" customHeight="1">
      <c r="A53" s="97" t="s">
        <v>215</v>
      </c>
      <c r="B53" s="100" t="s">
        <v>171</v>
      </c>
      <c r="C53" s="188" t="s">
        <v>53</v>
      </c>
      <c r="D53" s="93" t="s">
        <v>54</v>
      </c>
      <c r="E53" s="272">
        <f t="shared" si="3"/>
        <v>0</v>
      </c>
      <c r="F53" s="314"/>
      <c r="G53" s="368"/>
      <c r="H53" s="369"/>
      <c r="I53" s="331">
        <f>I54</f>
        <v>0</v>
      </c>
      <c r="J53" s="314"/>
      <c r="K53" s="314"/>
      <c r="L53" s="312"/>
      <c r="M53" s="331">
        <f>M54</f>
        <v>0</v>
      </c>
      <c r="N53" s="331">
        <f>N54</f>
        <v>0</v>
      </c>
      <c r="O53" s="331">
        <f>O54</f>
        <v>0</v>
      </c>
    </row>
    <row r="54" spans="1:15" ht="63.75" customHeight="1">
      <c r="A54" s="88" t="s">
        <v>9</v>
      </c>
      <c r="B54" s="80" t="s">
        <v>171</v>
      </c>
      <c r="C54" s="189" t="s">
        <v>55</v>
      </c>
      <c r="D54" s="192" t="s">
        <v>213</v>
      </c>
      <c r="E54" s="278">
        <f t="shared" si="3"/>
        <v>0</v>
      </c>
      <c r="F54" s="317"/>
      <c r="G54" s="370"/>
      <c r="H54" s="371"/>
      <c r="I54" s="333">
        <v>0</v>
      </c>
      <c r="J54" s="317"/>
      <c r="K54" s="317"/>
      <c r="L54" s="315"/>
      <c r="M54" s="333">
        <v>0</v>
      </c>
      <c r="N54" s="333">
        <v>0</v>
      </c>
      <c r="O54" s="333">
        <v>0</v>
      </c>
    </row>
    <row r="55" spans="1:15" ht="15" customHeight="1">
      <c r="A55" s="25" t="s">
        <v>227</v>
      </c>
      <c r="B55" s="46" t="s">
        <v>36</v>
      </c>
      <c r="C55" s="190" t="s">
        <v>4</v>
      </c>
      <c r="D55" s="193" t="s">
        <v>5</v>
      </c>
      <c r="E55" s="278">
        <f t="shared" si="3"/>
        <v>0</v>
      </c>
      <c r="F55" s="323"/>
      <c r="G55" s="372"/>
      <c r="H55" s="373"/>
      <c r="I55" s="357">
        <f>I57</f>
        <v>0</v>
      </c>
      <c r="J55" s="323"/>
      <c r="K55" s="323"/>
      <c r="L55" s="324"/>
      <c r="M55" s="357">
        <f>M57</f>
        <v>0</v>
      </c>
      <c r="N55" s="357">
        <f>N57</f>
        <v>0</v>
      </c>
      <c r="O55" s="357">
        <f>O57</f>
        <v>0</v>
      </c>
    </row>
    <row r="56" spans="1:15" ht="52.5" customHeight="1">
      <c r="A56" s="24" t="s">
        <v>168</v>
      </c>
      <c r="B56" s="40" t="s">
        <v>171</v>
      </c>
      <c r="C56" s="187" t="s">
        <v>108</v>
      </c>
      <c r="D56" s="194" t="s">
        <v>123</v>
      </c>
      <c r="E56" s="278">
        <f t="shared" si="3"/>
        <v>0</v>
      </c>
      <c r="F56" s="317"/>
      <c r="G56" s="370"/>
      <c r="H56" s="371"/>
      <c r="I56" s="333">
        <f>I57</f>
        <v>0</v>
      </c>
      <c r="J56" s="317"/>
      <c r="K56" s="317"/>
      <c r="L56" s="315"/>
      <c r="M56" s="333">
        <f>M57</f>
        <v>0</v>
      </c>
      <c r="N56" s="333">
        <f>N57</f>
        <v>0</v>
      </c>
      <c r="O56" s="333">
        <f>O57</f>
        <v>0</v>
      </c>
    </row>
    <row r="57" spans="1:15" ht="38.25" customHeight="1" thickBot="1">
      <c r="A57" s="105" t="s">
        <v>61</v>
      </c>
      <c r="B57" s="107" t="s">
        <v>171</v>
      </c>
      <c r="C57" s="191" t="s">
        <v>47</v>
      </c>
      <c r="D57" s="112" t="s">
        <v>124</v>
      </c>
      <c r="E57" s="278">
        <f t="shared" si="3"/>
        <v>0</v>
      </c>
      <c r="F57" s="336"/>
      <c r="G57" s="374"/>
      <c r="H57" s="375"/>
      <c r="I57" s="338">
        <v>0</v>
      </c>
      <c r="J57" s="328"/>
      <c r="K57" s="328"/>
      <c r="L57" s="329"/>
      <c r="M57" s="338">
        <v>0</v>
      </c>
      <c r="N57" s="338">
        <v>0</v>
      </c>
      <c r="O57" s="338">
        <v>0</v>
      </c>
    </row>
    <row r="58" spans="1:15" ht="23.25" customHeight="1" hidden="1" thickBot="1">
      <c r="A58" s="78" t="s">
        <v>137</v>
      </c>
      <c r="B58" s="42" t="s">
        <v>36</v>
      </c>
      <c r="C58" s="35" t="s">
        <v>250</v>
      </c>
      <c r="D58" s="109" t="s">
        <v>102</v>
      </c>
      <c r="E58" s="311">
        <f t="shared" si="3"/>
        <v>0</v>
      </c>
      <c r="F58" s="376"/>
      <c r="G58" s="377"/>
      <c r="H58" s="377"/>
      <c r="I58" s="378">
        <f>I59</f>
        <v>0</v>
      </c>
      <c r="J58" s="363"/>
      <c r="K58" s="363"/>
      <c r="L58" s="367"/>
      <c r="M58" s="378">
        <f aca="true" t="shared" si="14" ref="M58:O59">M59</f>
        <v>0</v>
      </c>
      <c r="N58" s="378">
        <f t="shared" si="14"/>
        <v>0</v>
      </c>
      <c r="O58" s="378">
        <f t="shared" si="14"/>
        <v>0</v>
      </c>
    </row>
    <row r="59" spans="1:15" ht="39" customHeight="1" hidden="1">
      <c r="A59" s="89" t="s">
        <v>10</v>
      </c>
      <c r="B59" s="75" t="s">
        <v>171</v>
      </c>
      <c r="C59" s="76" t="s">
        <v>103</v>
      </c>
      <c r="D59" s="77" t="s">
        <v>104</v>
      </c>
      <c r="E59" s="311">
        <f t="shared" si="3"/>
        <v>0</v>
      </c>
      <c r="F59" s="379"/>
      <c r="G59" s="380"/>
      <c r="H59" s="380"/>
      <c r="I59" s="313">
        <f>I60</f>
        <v>0</v>
      </c>
      <c r="J59" s="381"/>
      <c r="K59" s="381"/>
      <c r="L59" s="379"/>
      <c r="M59" s="313">
        <f t="shared" si="14"/>
        <v>0</v>
      </c>
      <c r="N59" s="313">
        <f t="shared" si="14"/>
        <v>0</v>
      </c>
      <c r="O59" s="313">
        <f t="shared" si="14"/>
        <v>0</v>
      </c>
    </row>
    <row r="60" spans="1:15" ht="52.5" customHeight="1" hidden="1" thickBot="1">
      <c r="A60" s="179" t="s">
        <v>11</v>
      </c>
      <c r="B60" s="71" t="s">
        <v>171</v>
      </c>
      <c r="C60" s="37" t="s">
        <v>167</v>
      </c>
      <c r="D60" s="31" t="s">
        <v>105</v>
      </c>
      <c r="E60" s="311">
        <f t="shared" si="3"/>
        <v>0</v>
      </c>
      <c r="F60" s="382"/>
      <c r="G60" s="383"/>
      <c r="H60" s="383"/>
      <c r="I60" s="344">
        <v>0</v>
      </c>
      <c r="J60" s="384"/>
      <c r="K60" s="384"/>
      <c r="L60" s="385"/>
      <c r="M60" s="344">
        <v>0</v>
      </c>
      <c r="N60" s="344">
        <v>0</v>
      </c>
      <c r="O60" s="344">
        <v>0</v>
      </c>
    </row>
    <row r="61" spans="1:15" ht="21" customHeight="1" thickBot="1">
      <c r="A61" s="180" t="s">
        <v>49</v>
      </c>
      <c r="B61" s="8" t="s">
        <v>36</v>
      </c>
      <c r="C61" s="34" t="s">
        <v>42</v>
      </c>
      <c r="D61" s="29" t="s">
        <v>205</v>
      </c>
      <c r="E61" s="386">
        <f>E62</f>
        <v>13831</v>
      </c>
      <c r="F61" s="386">
        <f aca="true" t="shared" si="15" ref="F61:O61">F62</f>
        <v>2178.2</v>
      </c>
      <c r="G61" s="386">
        <f t="shared" si="15"/>
        <v>0</v>
      </c>
      <c r="H61" s="386">
        <f t="shared" si="15"/>
        <v>0</v>
      </c>
      <c r="I61" s="386">
        <f t="shared" si="15"/>
        <v>2178.2</v>
      </c>
      <c r="J61" s="386">
        <f t="shared" si="15"/>
        <v>2207.1</v>
      </c>
      <c r="K61" s="386">
        <f t="shared" si="15"/>
        <v>1500</v>
      </c>
      <c r="L61" s="386">
        <f t="shared" si="15"/>
        <v>0</v>
      </c>
      <c r="M61" s="386">
        <f t="shared" si="15"/>
        <v>3708.4</v>
      </c>
      <c r="N61" s="386">
        <f t="shared" si="15"/>
        <v>5722.2</v>
      </c>
      <c r="O61" s="386">
        <f t="shared" si="15"/>
        <v>2222.2</v>
      </c>
    </row>
    <row r="62" spans="1:15" ht="24.75" customHeight="1">
      <c r="A62" s="221" t="s">
        <v>16</v>
      </c>
      <c r="B62" s="222" t="s">
        <v>34</v>
      </c>
      <c r="C62" s="223" t="s">
        <v>43</v>
      </c>
      <c r="D62" s="224" t="s">
        <v>125</v>
      </c>
      <c r="E62" s="387">
        <f>E63+E66</f>
        <v>13831</v>
      </c>
      <c r="F62" s="387">
        <f aca="true" t="shared" si="16" ref="F62:O62">F63+F66</f>
        <v>2178.2</v>
      </c>
      <c r="G62" s="387">
        <f t="shared" si="16"/>
        <v>0</v>
      </c>
      <c r="H62" s="387">
        <f t="shared" si="16"/>
        <v>0</v>
      </c>
      <c r="I62" s="387">
        <f t="shared" si="16"/>
        <v>2178.2</v>
      </c>
      <c r="J62" s="387">
        <f t="shared" si="16"/>
        <v>2207.1</v>
      </c>
      <c r="K62" s="387">
        <f t="shared" si="16"/>
        <v>1500</v>
      </c>
      <c r="L62" s="387">
        <f t="shared" si="16"/>
        <v>0</v>
      </c>
      <c r="M62" s="387">
        <f t="shared" si="16"/>
        <v>3708.4</v>
      </c>
      <c r="N62" s="387">
        <f t="shared" si="16"/>
        <v>5722.2</v>
      </c>
      <c r="O62" s="387">
        <f t="shared" si="16"/>
        <v>2222.2</v>
      </c>
    </row>
    <row r="63" spans="1:15" ht="39" customHeight="1">
      <c r="A63" s="181" t="s">
        <v>182</v>
      </c>
      <c r="B63" s="149" t="s">
        <v>36</v>
      </c>
      <c r="C63" s="225" t="s">
        <v>144</v>
      </c>
      <c r="D63" s="145" t="s">
        <v>145</v>
      </c>
      <c r="E63" s="388">
        <f>E64</f>
        <v>5000</v>
      </c>
      <c r="F63" s="388">
        <f aca="true" t="shared" si="17" ref="F63:O63">F64</f>
        <v>0</v>
      </c>
      <c r="G63" s="388">
        <f t="shared" si="17"/>
        <v>0</v>
      </c>
      <c r="H63" s="388">
        <f t="shared" si="17"/>
        <v>0</v>
      </c>
      <c r="I63" s="388">
        <f t="shared" si="17"/>
        <v>0</v>
      </c>
      <c r="J63" s="388">
        <f t="shared" si="17"/>
        <v>0</v>
      </c>
      <c r="K63" s="388">
        <f t="shared" si="17"/>
        <v>1500</v>
      </c>
      <c r="L63" s="388">
        <f t="shared" si="17"/>
        <v>0</v>
      </c>
      <c r="M63" s="388">
        <f t="shared" si="17"/>
        <v>1500</v>
      </c>
      <c r="N63" s="388">
        <f t="shared" si="17"/>
        <v>3500</v>
      </c>
      <c r="O63" s="388">
        <f t="shared" si="17"/>
        <v>0</v>
      </c>
    </row>
    <row r="64" spans="1:15" ht="16.5" customHeight="1">
      <c r="A64" s="24" t="s">
        <v>183</v>
      </c>
      <c r="B64" s="151" t="s">
        <v>36</v>
      </c>
      <c r="C64" s="147" t="s">
        <v>140</v>
      </c>
      <c r="D64" s="144" t="s">
        <v>141</v>
      </c>
      <c r="E64" s="278">
        <f>E65</f>
        <v>5000</v>
      </c>
      <c r="F64" s="278">
        <f>F65</f>
        <v>0</v>
      </c>
      <c r="G64" s="278">
        <f>G65</f>
        <v>0</v>
      </c>
      <c r="H64" s="278">
        <f>H65</f>
        <v>0</v>
      </c>
      <c r="I64" s="278">
        <f aca="true" t="shared" si="18" ref="I64:O64">I65</f>
        <v>0</v>
      </c>
      <c r="J64" s="278">
        <f t="shared" si="18"/>
        <v>0</v>
      </c>
      <c r="K64" s="278">
        <f t="shared" si="18"/>
        <v>1500</v>
      </c>
      <c r="L64" s="278">
        <f t="shared" si="18"/>
        <v>0</v>
      </c>
      <c r="M64" s="278">
        <f t="shared" si="18"/>
        <v>1500</v>
      </c>
      <c r="N64" s="278">
        <f t="shared" si="18"/>
        <v>3500</v>
      </c>
      <c r="O64" s="278">
        <f t="shared" si="18"/>
        <v>0</v>
      </c>
    </row>
    <row r="65" spans="1:15" ht="50.25" customHeight="1">
      <c r="A65" s="220" t="s">
        <v>60</v>
      </c>
      <c r="B65" s="148" t="s">
        <v>171</v>
      </c>
      <c r="C65" s="36" t="s">
        <v>142</v>
      </c>
      <c r="D65" s="21" t="s">
        <v>143</v>
      </c>
      <c r="E65" s="278">
        <f>I65+M65+N65+O65</f>
        <v>5000</v>
      </c>
      <c r="F65" s="390">
        <v>0</v>
      </c>
      <c r="G65" s="391">
        <v>0</v>
      </c>
      <c r="H65" s="392">
        <v>0</v>
      </c>
      <c r="I65" s="389">
        <v>0</v>
      </c>
      <c r="J65" s="390">
        <v>0</v>
      </c>
      <c r="K65" s="390">
        <v>1500</v>
      </c>
      <c r="L65" s="393">
        <v>0</v>
      </c>
      <c r="M65" s="389">
        <f>SUM(J65:L65)</f>
        <v>1500</v>
      </c>
      <c r="N65" s="389">
        <v>3500</v>
      </c>
      <c r="O65" s="389">
        <v>0</v>
      </c>
    </row>
    <row r="66" spans="1:15" ht="40.5" customHeight="1">
      <c r="A66" s="181" t="s">
        <v>179</v>
      </c>
      <c r="B66" s="149" t="s">
        <v>36</v>
      </c>
      <c r="C66" s="150" t="s">
        <v>126</v>
      </c>
      <c r="D66" s="145" t="s">
        <v>127</v>
      </c>
      <c r="E66" s="388">
        <f>E67+E69</f>
        <v>8831</v>
      </c>
      <c r="F66" s="388">
        <f aca="true" t="shared" si="19" ref="F66:O66">F67+F69</f>
        <v>2178.2</v>
      </c>
      <c r="G66" s="388">
        <f t="shared" si="19"/>
        <v>0</v>
      </c>
      <c r="H66" s="388">
        <f t="shared" si="19"/>
        <v>0</v>
      </c>
      <c r="I66" s="388">
        <f t="shared" si="19"/>
        <v>2178.2</v>
      </c>
      <c r="J66" s="388">
        <f t="shared" si="19"/>
        <v>2207.1</v>
      </c>
      <c r="K66" s="388">
        <f t="shared" si="19"/>
        <v>0</v>
      </c>
      <c r="L66" s="388">
        <f t="shared" si="19"/>
        <v>0</v>
      </c>
      <c r="M66" s="388">
        <f t="shared" si="19"/>
        <v>2208.4</v>
      </c>
      <c r="N66" s="388">
        <f t="shared" si="19"/>
        <v>2222.2</v>
      </c>
      <c r="O66" s="388">
        <f t="shared" si="19"/>
        <v>2222.2</v>
      </c>
    </row>
    <row r="67" spans="1:15" ht="41.25" customHeight="1">
      <c r="A67" s="24" t="s">
        <v>184</v>
      </c>
      <c r="B67" s="151" t="s">
        <v>36</v>
      </c>
      <c r="C67" s="152" t="s">
        <v>128</v>
      </c>
      <c r="D67" s="146" t="s">
        <v>129</v>
      </c>
      <c r="E67" s="278">
        <f>E68</f>
        <v>1694</v>
      </c>
      <c r="F67" s="278">
        <f aca="true" t="shared" si="20" ref="F67:O67">F68</f>
        <v>435.6</v>
      </c>
      <c r="G67" s="278">
        <f t="shared" si="20"/>
        <v>0</v>
      </c>
      <c r="H67" s="278">
        <f t="shared" si="20"/>
        <v>0</v>
      </c>
      <c r="I67" s="278">
        <f t="shared" si="20"/>
        <v>435.6</v>
      </c>
      <c r="J67" s="278">
        <f t="shared" si="20"/>
        <v>419.4</v>
      </c>
      <c r="K67" s="278">
        <f t="shared" si="20"/>
        <v>0</v>
      </c>
      <c r="L67" s="278">
        <f t="shared" si="20"/>
        <v>0</v>
      </c>
      <c r="M67" s="278">
        <f t="shared" si="20"/>
        <v>419.4</v>
      </c>
      <c r="N67" s="278">
        <f t="shared" si="20"/>
        <v>419.5</v>
      </c>
      <c r="O67" s="278">
        <f t="shared" si="20"/>
        <v>419.5</v>
      </c>
    </row>
    <row r="68" spans="1:15" ht="77.25" customHeight="1">
      <c r="A68" s="220" t="s">
        <v>218</v>
      </c>
      <c r="B68" s="7" t="s">
        <v>171</v>
      </c>
      <c r="C68" s="153" t="s">
        <v>130</v>
      </c>
      <c r="D68" s="68" t="s">
        <v>131</v>
      </c>
      <c r="E68" s="278">
        <f>I68+M68+N68+O68</f>
        <v>1694</v>
      </c>
      <c r="F68" s="390">
        <v>435.6</v>
      </c>
      <c r="G68" s="391">
        <v>0</v>
      </c>
      <c r="H68" s="392">
        <v>0</v>
      </c>
      <c r="I68" s="389">
        <v>435.6</v>
      </c>
      <c r="J68" s="390">
        <v>419.4</v>
      </c>
      <c r="K68" s="390">
        <v>0</v>
      </c>
      <c r="L68" s="393">
        <v>0</v>
      </c>
      <c r="M68" s="389">
        <f>SUM(J68:L68)</f>
        <v>419.4</v>
      </c>
      <c r="N68" s="389">
        <v>419.5</v>
      </c>
      <c r="O68" s="389">
        <v>419.5</v>
      </c>
    </row>
    <row r="69" spans="1:15" ht="57.75" customHeight="1">
      <c r="A69" s="24" t="s">
        <v>115</v>
      </c>
      <c r="B69" s="170" t="s">
        <v>36</v>
      </c>
      <c r="C69" s="219" t="s">
        <v>219</v>
      </c>
      <c r="D69" s="144" t="s">
        <v>224</v>
      </c>
      <c r="E69" s="278">
        <f>E70</f>
        <v>7137</v>
      </c>
      <c r="F69" s="278">
        <f aca="true" t="shared" si="21" ref="F69:O69">F70</f>
        <v>1742.6</v>
      </c>
      <c r="G69" s="278">
        <f t="shared" si="21"/>
        <v>0</v>
      </c>
      <c r="H69" s="278">
        <f t="shared" si="21"/>
        <v>0</v>
      </c>
      <c r="I69" s="278">
        <f t="shared" si="21"/>
        <v>1742.6</v>
      </c>
      <c r="J69" s="278">
        <f t="shared" si="21"/>
        <v>1787.7</v>
      </c>
      <c r="K69" s="278">
        <f t="shared" si="21"/>
        <v>0</v>
      </c>
      <c r="L69" s="278">
        <f t="shared" si="21"/>
        <v>0</v>
      </c>
      <c r="M69" s="278">
        <f t="shared" si="21"/>
        <v>1789</v>
      </c>
      <c r="N69" s="278">
        <f t="shared" si="21"/>
        <v>1802.7</v>
      </c>
      <c r="O69" s="278">
        <f t="shared" si="21"/>
        <v>1802.7</v>
      </c>
    </row>
    <row r="70" spans="1:15" ht="79.5" customHeight="1">
      <c r="A70" s="220" t="s">
        <v>116</v>
      </c>
      <c r="B70" s="7" t="s">
        <v>36</v>
      </c>
      <c r="C70" s="153" t="s">
        <v>220</v>
      </c>
      <c r="D70" s="68" t="s">
        <v>221</v>
      </c>
      <c r="E70" s="278">
        <f>SUM(E71:E72)</f>
        <v>7137</v>
      </c>
      <c r="F70" s="278">
        <f aca="true" t="shared" si="22" ref="F70:N70">SUM(F71:F72)</f>
        <v>1742.6</v>
      </c>
      <c r="G70" s="278">
        <f t="shared" si="22"/>
        <v>0</v>
      </c>
      <c r="H70" s="278">
        <f t="shared" si="22"/>
        <v>0</v>
      </c>
      <c r="I70" s="278">
        <f t="shared" si="22"/>
        <v>1742.6</v>
      </c>
      <c r="J70" s="278">
        <f t="shared" si="22"/>
        <v>1787.7</v>
      </c>
      <c r="K70" s="278">
        <f t="shared" si="22"/>
        <v>0</v>
      </c>
      <c r="L70" s="278">
        <f t="shared" si="22"/>
        <v>0</v>
      </c>
      <c r="M70" s="278">
        <f t="shared" si="22"/>
        <v>1789</v>
      </c>
      <c r="N70" s="278">
        <f t="shared" si="22"/>
        <v>1802.7</v>
      </c>
      <c r="O70" s="389">
        <f>SUM(O71:O72)</f>
        <v>1802.7</v>
      </c>
    </row>
    <row r="71" spans="1:15" ht="62.25" customHeight="1">
      <c r="A71" s="104" t="s">
        <v>61</v>
      </c>
      <c r="B71" s="148" t="s">
        <v>171</v>
      </c>
      <c r="C71" s="154" t="s">
        <v>150</v>
      </c>
      <c r="D71" s="21" t="s">
        <v>151</v>
      </c>
      <c r="E71" s="278">
        <f t="shared" si="3"/>
        <v>6000</v>
      </c>
      <c r="F71" s="394">
        <v>1470</v>
      </c>
      <c r="G71" s="395">
        <v>0</v>
      </c>
      <c r="H71" s="396">
        <v>0</v>
      </c>
      <c r="I71" s="397">
        <f>SUM(F71:H71)</f>
        <v>1470</v>
      </c>
      <c r="J71" s="394">
        <v>1500</v>
      </c>
      <c r="K71" s="394">
        <v>0</v>
      </c>
      <c r="L71" s="398">
        <v>0</v>
      </c>
      <c r="M71" s="397">
        <f>SUM(J71:L71)</f>
        <v>1500</v>
      </c>
      <c r="N71" s="397">
        <v>1515</v>
      </c>
      <c r="O71" s="397">
        <v>1515</v>
      </c>
    </row>
    <row r="72" spans="1:15" ht="61.5" customHeight="1" thickBot="1">
      <c r="A72" s="134" t="s">
        <v>62</v>
      </c>
      <c r="B72" s="155" t="s">
        <v>171</v>
      </c>
      <c r="C72" s="156" t="s">
        <v>152</v>
      </c>
      <c r="D72" s="21" t="s">
        <v>153</v>
      </c>
      <c r="E72" s="278">
        <f t="shared" si="3"/>
        <v>1137</v>
      </c>
      <c r="F72" s="394">
        <v>272.6</v>
      </c>
      <c r="G72" s="395">
        <v>0</v>
      </c>
      <c r="H72" s="396">
        <v>0</v>
      </c>
      <c r="I72" s="397">
        <f>SUM(F72:H72)</f>
        <v>272.6</v>
      </c>
      <c r="J72" s="394">
        <v>287.7</v>
      </c>
      <c r="K72" s="394">
        <v>0</v>
      </c>
      <c r="L72" s="398">
        <v>0</v>
      </c>
      <c r="M72" s="397">
        <v>289</v>
      </c>
      <c r="N72" s="397">
        <v>287.7</v>
      </c>
      <c r="O72" s="397">
        <v>287.7</v>
      </c>
    </row>
    <row r="73" spans="1:15" ht="15.75" customHeight="1" hidden="1">
      <c r="A73" s="106"/>
      <c r="B73" s="138"/>
      <c r="C73" s="44"/>
      <c r="D73" s="143"/>
      <c r="E73" s="399"/>
      <c r="F73" s="400"/>
      <c r="G73" s="400"/>
      <c r="H73" s="400"/>
      <c r="I73" s="399"/>
      <c r="J73" s="401"/>
      <c r="K73" s="401"/>
      <c r="L73" s="400"/>
      <c r="M73" s="399"/>
      <c r="N73" s="399"/>
      <c r="O73" s="399"/>
    </row>
    <row r="74" spans="1:15" ht="24.75" customHeight="1" hidden="1" thickBot="1">
      <c r="A74" s="157"/>
      <c r="B74" s="9"/>
      <c r="C74" s="37"/>
      <c r="D74" s="158"/>
      <c r="E74" s="402"/>
      <c r="F74" s="403"/>
      <c r="G74" s="403"/>
      <c r="H74" s="403"/>
      <c r="I74" s="404"/>
      <c r="J74" s="405"/>
      <c r="K74" s="405"/>
      <c r="L74" s="406"/>
      <c r="M74" s="404"/>
      <c r="N74" s="404"/>
      <c r="O74" s="404"/>
    </row>
    <row r="75" spans="1:15" ht="19.5" thickBot="1">
      <c r="A75" s="5"/>
      <c r="B75" s="159"/>
      <c r="C75" s="6"/>
      <c r="D75" s="166" t="s">
        <v>146</v>
      </c>
      <c r="E75" s="407">
        <f>E7+E61</f>
        <v>62032.21</v>
      </c>
      <c r="F75" s="408">
        <f>F7+F61</f>
        <v>7304.999999999999</v>
      </c>
      <c r="G75" s="409">
        <f>G7+G61</f>
        <v>1287.2</v>
      </c>
      <c r="H75" s="410">
        <f>H7+H61</f>
        <v>1019.0100000000001</v>
      </c>
      <c r="I75" s="407">
        <f aca="true" t="shared" si="23" ref="I75:N75">I7+I61</f>
        <v>9611.21</v>
      </c>
      <c r="J75" s="408">
        <f t="shared" si="23"/>
        <v>8438.300000000001</v>
      </c>
      <c r="K75" s="409">
        <f t="shared" si="23"/>
        <v>2959.9</v>
      </c>
      <c r="L75" s="410">
        <f t="shared" si="23"/>
        <v>554.9</v>
      </c>
      <c r="M75" s="407">
        <f t="shared" si="23"/>
        <v>11954.4</v>
      </c>
      <c r="N75" s="407">
        <f t="shared" si="23"/>
        <v>27175.2</v>
      </c>
      <c r="O75" s="407">
        <f>O7+O61</f>
        <v>13291.400000000001</v>
      </c>
    </row>
    <row r="76" spans="1:15" ht="16.5" hidden="1" thickBot="1">
      <c r="A76" s="118"/>
      <c r="B76" s="15"/>
      <c r="C76" s="15"/>
      <c r="D76" s="160" t="s">
        <v>147</v>
      </c>
      <c r="E76" s="168" t="e">
        <f>SUM(I76:O76)</f>
        <v>#REF!</v>
      </c>
      <c r="F76" s="217"/>
      <c r="G76" s="217"/>
      <c r="H76" s="217"/>
      <c r="I76" s="167" t="e">
        <f>#REF!</f>
        <v>#REF!</v>
      </c>
      <c r="J76" s="167"/>
      <c r="K76" s="167"/>
      <c r="L76" s="167"/>
      <c r="M76" s="162" t="e">
        <f>#REF!</f>
        <v>#REF!</v>
      </c>
      <c r="N76" s="162" t="e">
        <f>#REF!</f>
        <v>#REF!</v>
      </c>
      <c r="O76" s="169" t="e">
        <f>#REF!</f>
        <v>#REF!</v>
      </c>
    </row>
    <row r="77" spans="1:15" ht="16.5" hidden="1" thickBot="1">
      <c r="A77" s="111"/>
      <c r="B77" s="13"/>
      <c r="C77" s="13"/>
      <c r="D77" s="161" t="s">
        <v>238</v>
      </c>
      <c r="E77" s="139" t="e">
        <f>SUM(I77:O77)</f>
        <v>#REF!</v>
      </c>
      <c r="F77" s="218"/>
      <c r="G77" s="218"/>
      <c r="H77" s="218"/>
      <c r="I77" s="163" t="e">
        <f>'ПОКВ.РАСП.ДОХ.ИСТ.ФИН.'!#REF!</f>
        <v>#REF!</v>
      </c>
      <c r="J77" s="163"/>
      <c r="K77" s="163"/>
      <c r="L77" s="163"/>
      <c r="M77" s="164" t="e">
        <f>'ПОКВ.РАСП.ДОХ.ИСТ.ФИН.'!#REF!</f>
        <v>#REF!</v>
      </c>
      <c r="N77" s="164" t="e">
        <f>'ПОКВ.РАСП.ДОХ.ИСТ.ФИН.'!#REF!</f>
        <v>#REF!</v>
      </c>
      <c r="O77" s="165" t="e">
        <f>'ПОКВ.РАСП.ДОХ.ИСТ.ФИН.'!#REF!</f>
        <v>#REF!</v>
      </c>
    </row>
    <row r="78" spans="1:3" ht="15">
      <c r="A78" s="3" t="s">
        <v>225</v>
      </c>
      <c r="B78" s="3"/>
      <c r="C78" s="3"/>
    </row>
    <row r="79" spans="1:4" ht="15">
      <c r="A79" s="14" t="s">
        <v>166</v>
      </c>
      <c r="B79" s="14"/>
      <c r="C79" s="14"/>
      <c r="D79" s="411"/>
    </row>
  </sheetData>
  <sheetProtection/>
  <mergeCells count="18">
    <mergeCell ref="B1:O1"/>
    <mergeCell ref="B2:O2"/>
    <mergeCell ref="B3:O3"/>
    <mergeCell ref="M4:O4"/>
    <mergeCell ref="A5:A6"/>
    <mergeCell ref="D5:D6"/>
    <mergeCell ref="I5:I6"/>
    <mergeCell ref="B5:C5"/>
    <mergeCell ref="E5:E6"/>
    <mergeCell ref="M5:M6"/>
    <mergeCell ref="N5:N6"/>
    <mergeCell ref="O5:O6"/>
    <mergeCell ref="F5:F6"/>
    <mergeCell ref="G5:G6"/>
    <mergeCell ref="H5:H6"/>
    <mergeCell ref="J5:J6"/>
    <mergeCell ref="K5:K6"/>
    <mergeCell ref="L5:L6"/>
  </mergeCells>
  <printOptions/>
  <pageMargins left="0.27" right="0.22" top="0.36" bottom="0.27" header="0.18" footer="0.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"/>
  <sheetViews>
    <sheetView tabSelected="1" view="pageBreakPreview" zoomScaleSheetLayoutView="100" zoomScalePageLayoutView="0" workbookViewId="0" topLeftCell="B16">
      <selection activeCell="G28" sqref="G28:L28"/>
    </sheetView>
  </sheetViews>
  <sheetFormatPr defaultColWidth="9.00390625" defaultRowHeight="12.75"/>
  <cols>
    <col min="1" max="1" width="7.75390625" style="0" hidden="1" customWidth="1"/>
    <col min="2" max="2" width="28.00390625" style="0" customWidth="1"/>
    <col min="3" max="3" width="7.625" style="0" customWidth="1"/>
    <col min="4" max="4" width="9.00390625" style="0" customWidth="1"/>
    <col min="5" max="5" width="9.375" style="0" customWidth="1"/>
    <col min="6" max="6" width="5.625" style="0" customWidth="1"/>
    <col min="7" max="7" width="6.625" style="0" customWidth="1"/>
    <col min="8" max="8" width="6.125" style="0" customWidth="1"/>
    <col min="9" max="9" width="6.25390625" style="0" customWidth="1"/>
    <col min="10" max="10" width="5.75390625" style="0" customWidth="1"/>
    <col min="11" max="11" width="5.875" style="0" customWidth="1"/>
    <col min="12" max="12" width="6.125" style="0" customWidth="1"/>
    <col min="13" max="15" width="8.625" style="0" hidden="1" customWidth="1"/>
    <col min="16" max="16" width="9.375" style="0" hidden="1" customWidth="1"/>
    <col min="17" max="18" width="7.875" style="0" hidden="1" customWidth="1"/>
    <col min="19" max="19" width="8.125" style="0" hidden="1" customWidth="1"/>
    <col min="20" max="20" width="11.125" style="0" hidden="1" customWidth="1"/>
    <col min="21" max="21" width="10.875" style="0" hidden="1" customWidth="1"/>
    <col min="22" max="22" width="2.00390625" style="0" hidden="1" customWidth="1"/>
    <col min="23" max="23" width="0.37109375" style="0" customWidth="1"/>
  </cols>
  <sheetData>
    <row r="1" spans="2:23" ht="15.75">
      <c r="B1" s="490" t="s">
        <v>172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"/>
      <c r="N1" s="4"/>
      <c r="O1" s="4"/>
      <c r="P1" s="4"/>
      <c r="Q1" s="4"/>
      <c r="R1" s="4"/>
      <c r="S1" s="4"/>
      <c r="T1" s="4"/>
      <c r="U1" s="4"/>
      <c r="V1" s="4"/>
      <c r="W1" s="415">
        <v>1</v>
      </c>
    </row>
    <row r="2" spans="2:23" ht="46.5" customHeight="1">
      <c r="B2" s="4"/>
      <c r="C2" s="496" t="s">
        <v>256</v>
      </c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</row>
    <row r="3" spans="2:23" ht="15.75">
      <c r="B3" s="4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</row>
    <row r="4" spans="2:23" ht="31.5" customHeight="1">
      <c r="B4" s="4"/>
      <c r="C4" s="496" t="s">
        <v>255</v>
      </c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</row>
    <row r="5" spans="2:23" ht="15.75">
      <c r="B5" s="4"/>
      <c r="C5" s="501" t="s">
        <v>191</v>
      </c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</row>
    <row r="6" spans="2:22" ht="15.75">
      <c r="B6" s="4"/>
      <c r="C6" s="4"/>
      <c r="D6" s="4"/>
      <c r="E6" s="494"/>
      <c r="F6" s="495"/>
      <c r="G6" s="495"/>
      <c r="H6" s="495"/>
      <c r="I6" s="495"/>
      <c r="J6" s="495"/>
      <c r="K6" s="495"/>
      <c r="L6" s="495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75">
      <c r="B7" s="493" t="s">
        <v>173</v>
      </c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227"/>
      <c r="N7" s="227"/>
      <c r="O7" s="227"/>
      <c r="P7" s="4"/>
      <c r="Q7" s="4"/>
      <c r="R7" s="4"/>
      <c r="S7" s="4"/>
      <c r="T7" s="4"/>
      <c r="U7" s="4"/>
      <c r="V7" s="4"/>
    </row>
    <row r="8" spans="2:22" ht="18.75">
      <c r="B8" s="493" t="s">
        <v>253</v>
      </c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227"/>
      <c r="N8" s="227"/>
      <c r="O8" s="227"/>
      <c r="P8" s="4"/>
      <c r="Q8" s="4"/>
      <c r="R8" s="4"/>
      <c r="S8" s="4"/>
      <c r="T8" s="4"/>
      <c r="U8" s="4"/>
      <c r="V8" s="4"/>
    </row>
    <row r="9" spans="1:22" ht="18.75">
      <c r="A9" s="123"/>
      <c r="B9" s="492" t="s">
        <v>192</v>
      </c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1:22" ht="19.5" thickBot="1">
      <c r="A10" s="123"/>
      <c r="B10" s="491" t="s">
        <v>178</v>
      </c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228"/>
      <c r="N10" s="228"/>
      <c r="O10" s="228"/>
      <c r="P10" s="210"/>
      <c r="Q10" s="228"/>
      <c r="R10" s="228"/>
      <c r="S10" s="228"/>
      <c r="T10" s="210"/>
      <c r="U10" s="210"/>
      <c r="V10" s="210"/>
    </row>
    <row r="11" spans="1:22" ht="19.5" thickBot="1">
      <c r="A11" s="123"/>
      <c r="B11" s="497" t="s">
        <v>175</v>
      </c>
      <c r="C11" s="505" t="s">
        <v>174</v>
      </c>
      <c r="D11" s="506"/>
      <c r="E11" s="506"/>
      <c r="F11" s="506"/>
      <c r="G11" s="507"/>
      <c r="H11" s="502" t="s">
        <v>196</v>
      </c>
      <c r="I11" s="503"/>
      <c r="J11" s="503"/>
      <c r="K11" s="503"/>
      <c r="L11" s="504"/>
      <c r="M11" s="228"/>
      <c r="N11" s="228"/>
      <c r="O11" s="228"/>
      <c r="P11" s="228"/>
      <c r="Q11" s="228"/>
      <c r="R11" s="228"/>
      <c r="S11" s="228"/>
      <c r="T11" s="228"/>
      <c r="U11" s="228"/>
      <c r="V11" s="228"/>
    </row>
    <row r="12" spans="1:22" ht="51.75" thickBot="1">
      <c r="A12" s="23" t="s">
        <v>13</v>
      </c>
      <c r="B12" s="498"/>
      <c r="C12" s="508"/>
      <c r="D12" s="509"/>
      <c r="E12" s="509"/>
      <c r="F12" s="509"/>
      <c r="G12" s="509"/>
      <c r="H12" s="432" t="s">
        <v>234</v>
      </c>
      <c r="I12" s="433" t="s">
        <v>239</v>
      </c>
      <c r="J12" s="434" t="s">
        <v>240</v>
      </c>
      <c r="K12" s="434" t="s">
        <v>232</v>
      </c>
      <c r="L12" s="435" t="s">
        <v>233</v>
      </c>
      <c r="M12" s="240" t="s">
        <v>109</v>
      </c>
      <c r="N12" s="229" t="s">
        <v>110</v>
      </c>
      <c r="O12" s="229" t="s">
        <v>111</v>
      </c>
      <c r="P12" s="230" t="s">
        <v>239</v>
      </c>
      <c r="Q12" s="229" t="s">
        <v>114</v>
      </c>
      <c r="R12" s="229" t="s">
        <v>112</v>
      </c>
      <c r="S12" s="229" t="s">
        <v>113</v>
      </c>
      <c r="T12" s="230" t="s">
        <v>240</v>
      </c>
      <c r="U12" s="231" t="s">
        <v>232</v>
      </c>
      <c r="V12" s="232" t="s">
        <v>233</v>
      </c>
    </row>
    <row r="13" spans="1:22" ht="12.75">
      <c r="A13" s="115">
        <v>1</v>
      </c>
      <c r="B13" s="451" t="s">
        <v>216</v>
      </c>
      <c r="C13" s="485" t="s">
        <v>237</v>
      </c>
      <c r="D13" s="485"/>
      <c r="E13" s="485"/>
      <c r="F13" s="485"/>
      <c r="G13" s="486"/>
      <c r="H13" s="441" t="s">
        <v>160</v>
      </c>
      <c r="I13" s="436" t="s">
        <v>50</v>
      </c>
      <c r="J13" s="431" t="s">
        <v>189</v>
      </c>
      <c r="K13" s="431" t="s">
        <v>190</v>
      </c>
      <c r="L13" s="452" t="s">
        <v>176</v>
      </c>
      <c r="M13" s="211"/>
      <c r="N13" s="212"/>
      <c r="O13" s="212"/>
      <c r="P13" s="211">
        <v>8</v>
      </c>
      <c r="Q13" s="211"/>
      <c r="R13" s="211"/>
      <c r="S13" s="211"/>
      <c r="T13" s="212">
        <v>9</v>
      </c>
      <c r="U13" s="212">
        <v>10</v>
      </c>
      <c r="V13" s="213">
        <v>11</v>
      </c>
    </row>
    <row r="14" spans="1:22" ht="32.25" hidden="1" thickBot="1">
      <c r="A14" s="125" t="s">
        <v>48</v>
      </c>
      <c r="B14" s="413" t="s">
        <v>15</v>
      </c>
      <c r="C14" s="485" t="s">
        <v>160</v>
      </c>
      <c r="D14" s="485"/>
      <c r="E14" s="485"/>
      <c r="F14" s="485"/>
      <c r="G14" s="486"/>
      <c r="H14" s="425"/>
      <c r="I14" s="437"/>
      <c r="J14" s="128"/>
      <c r="K14" s="128"/>
      <c r="L14" s="419"/>
      <c r="M14" s="198"/>
      <c r="N14" s="129"/>
      <c r="O14" s="129"/>
      <c r="P14" s="198"/>
      <c r="Q14" s="198"/>
      <c r="R14" s="198"/>
      <c r="S14" s="198"/>
      <c r="T14" s="129"/>
      <c r="U14" s="129"/>
      <c r="V14" s="207"/>
    </row>
    <row r="15" spans="1:22" ht="40.5" customHeight="1" hidden="1" thickBot="1">
      <c r="A15" s="126" t="s">
        <v>16</v>
      </c>
      <c r="B15" s="414" t="s">
        <v>222</v>
      </c>
      <c r="C15" s="485" t="s">
        <v>50</v>
      </c>
      <c r="D15" s="485"/>
      <c r="E15" s="485"/>
      <c r="F15" s="485"/>
      <c r="G15" s="486"/>
      <c r="H15" s="426"/>
      <c r="I15" s="438"/>
      <c r="J15" s="1"/>
      <c r="K15" s="1"/>
      <c r="L15" s="420"/>
      <c r="M15" s="199"/>
      <c r="N15" s="197"/>
      <c r="O15" s="197"/>
      <c r="P15" s="199"/>
      <c r="Q15" s="199"/>
      <c r="R15" s="199"/>
      <c r="S15" s="199"/>
      <c r="T15" s="197"/>
      <c r="U15" s="197"/>
      <c r="V15" s="208"/>
    </row>
    <row r="16" spans="1:22" ht="15.75" customHeight="1">
      <c r="A16" s="16" t="s">
        <v>179</v>
      </c>
      <c r="B16" s="453" t="s">
        <v>118</v>
      </c>
      <c r="C16" s="485"/>
      <c r="D16" s="485"/>
      <c r="E16" s="485"/>
      <c r="F16" s="485"/>
      <c r="G16" s="486"/>
      <c r="H16" s="427"/>
      <c r="I16" s="439"/>
      <c r="J16" s="22"/>
      <c r="K16" s="22"/>
      <c r="L16" s="421"/>
      <c r="M16" s="241" t="e">
        <f aca="true" t="shared" si="0" ref="M16:V16">M17</f>
        <v>#REF!</v>
      </c>
      <c r="N16" s="200" t="e">
        <f t="shared" si="0"/>
        <v>#REF!</v>
      </c>
      <c r="O16" s="200" t="e">
        <f t="shared" si="0"/>
        <v>#REF!</v>
      </c>
      <c r="P16" s="236" t="e">
        <f t="shared" si="0"/>
        <v>#REF!</v>
      </c>
      <c r="Q16" s="236" t="e">
        <f t="shared" si="0"/>
        <v>#REF!</v>
      </c>
      <c r="R16" s="236" t="e">
        <f t="shared" si="0"/>
        <v>#REF!</v>
      </c>
      <c r="S16" s="236" t="e">
        <f t="shared" si="0"/>
        <v>#REF!</v>
      </c>
      <c r="T16" s="236" t="e">
        <f t="shared" si="0"/>
        <v>#REF!</v>
      </c>
      <c r="U16" s="236" t="e">
        <f t="shared" si="0"/>
        <v>#REF!</v>
      </c>
      <c r="V16" s="236" t="e">
        <f t="shared" si="0"/>
        <v>#REF!</v>
      </c>
    </row>
    <row r="17" spans="1:22" ht="24.75" customHeight="1" thickBot="1">
      <c r="A17" s="215"/>
      <c r="B17" s="454"/>
      <c r="C17" s="485"/>
      <c r="D17" s="485"/>
      <c r="E17" s="485"/>
      <c r="F17" s="485"/>
      <c r="G17" s="486"/>
      <c r="H17" s="428"/>
      <c r="I17" s="440"/>
      <c r="J17" s="124"/>
      <c r="K17" s="124"/>
      <c r="L17" s="422"/>
      <c r="M17" s="242" t="e">
        <f>#REF!</f>
        <v>#REF!</v>
      </c>
      <c r="N17" s="201" t="e">
        <f>#REF!</f>
        <v>#REF!</v>
      </c>
      <c r="O17" s="238" t="e">
        <f>#REF!</f>
        <v>#REF!</v>
      </c>
      <c r="P17" s="234" t="e">
        <f>#REF!</f>
        <v>#REF!</v>
      </c>
      <c r="Q17" s="234" t="e">
        <f>#REF!</f>
        <v>#REF!</v>
      </c>
      <c r="R17" s="234" t="e">
        <f>#REF!</f>
        <v>#REF!</v>
      </c>
      <c r="S17" s="234" t="e">
        <f>#REF!</f>
        <v>#REF!</v>
      </c>
      <c r="T17" s="234" t="e">
        <f>#REF!</f>
        <v>#REF!</v>
      </c>
      <c r="U17" s="234" t="e">
        <f>#REF!</f>
        <v>#REF!</v>
      </c>
      <c r="V17" s="234" t="e">
        <f>#REF!</f>
        <v>#REF!</v>
      </c>
    </row>
    <row r="18" spans="1:22" ht="12.75" customHeight="1" thickBot="1">
      <c r="A18" s="215"/>
      <c r="B18" s="455"/>
      <c r="C18" s="487"/>
      <c r="D18" s="487"/>
      <c r="E18" s="487"/>
      <c r="F18" s="487"/>
      <c r="G18" s="488"/>
      <c r="H18" s="442"/>
      <c r="I18" s="443"/>
      <c r="J18" s="2"/>
      <c r="K18" s="2"/>
      <c r="L18" s="423"/>
      <c r="M18" s="233">
        <v>90.864</v>
      </c>
      <c r="N18" s="233">
        <v>90.864</v>
      </c>
      <c r="O18" s="233">
        <v>90.864</v>
      </c>
      <c r="P18" s="235">
        <f>SUM(M18:O18)</f>
        <v>272.592</v>
      </c>
      <c r="Q18" s="235">
        <v>95.912</v>
      </c>
      <c r="R18" s="235">
        <v>95.912</v>
      </c>
      <c r="S18" s="235">
        <v>95.912</v>
      </c>
      <c r="T18" s="235">
        <v>288.936</v>
      </c>
      <c r="U18" s="235">
        <v>287.736</v>
      </c>
      <c r="V18" s="235">
        <v>287.736</v>
      </c>
    </row>
    <row r="19" spans="1:22" ht="19.5" customHeight="1" thickBot="1">
      <c r="A19" s="215"/>
      <c r="B19" s="447" t="s">
        <v>177</v>
      </c>
      <c r="C19" s="483"/>
      <c r="D19" s="483"/>
      <c r="E19" s="483"/>
      <c r="F19" s="483"/>
      <c r="G19" s="484"/>
      <c r="H19" s="429"/>
      <c r="I19" s="448"/>
      <c r="J19" s="256"/>
      <c r="K19" s="256"/>
      <c r="L19" s="424"/>
      <c r="M19" s="412" t="e">
        <f>#REF!</f>
        <v>#REF!</v>
      </c>
      <c r="N19" s="257" t="e">
        <f>#REF!</f>
        <v>#REF!</v>
      </c>
      <c r="O19" s="257" t="e">
        <f>#REF!</f>
        <v>#REF!</v>
      </c>
      <c r="P19" s="257" t="e">
        <f>#REF!</f>
        <v>#REF!</v>
      </c>
      <c r="Q19" s="257" t="e">
        <f>#REF!</f>
        <v>#REF!</v>
      </c>
      <c r="R19" s="257" t="e">
        <f>#REF!</f>
        <v>#REF!</v>
      </c>
      <c r="S19" s="257" t="e">
        <f>#REF!</f>
        <v>#REF!</v>
      </c>
      <c r="T19" s="257" t="e">
        <f>#REF!</f>
        <v>#REF!</v>
      </c>
      <c r="U19" s="257" t="e">
        <f>#REF!</f>
        <v>#REF!</v>
      </c>
      <c r="V19" s="257" t="e">
        <f>#REF!</f>
        <v>#REF!</v>
      </c>
    </row>
    <row r="20" spans="1:22" ht="27" customHeight="1">
      <c r="A20" s="215"/>
      <c r="B20" s="456" t="s">
        <v>254</v>
      </c>
      <c r="C20" s="499"/>
      <c r="D20" s="499"/>
      <c r="E20" s="499"/>
      <c r="F20" s="499"/>
      <c r="G20" s="500"/>
      <c r="H20" s="444"/>
      <c r="I20" s="445"/>
      <c r="J20" s="446"/>
      <c r="K20" s="446"/>
      <c r="L20" s="457"/>
      <c r="M20" s="430"/>
      <c r="N20" s="430"/>
      <c r="O20" s="430"/>
      <c r="P20" s="430"/>
      <c r="Q20" s="430"/>
      <c r="R20" s="430"/>
      <c r="S20" s="430"/>
      <c r="T20" s="430"/>
      <c r="U20" s="430"/>
      <c r="V20" s="430"/>
    </row>
    <row r="21" spans="1:22" ht="19.5" customHeight="1" thickBot="1">
      <c r="A21" s="215"/>
      <c r="B21" s="458"/>
      <c r="C21" s="487"/>
      <c r="D21" s="487"/>
      <c r="E21" s="487"/>
      <c r="F21" s="487"/>
      <c r="G21" s="488"/>
      <c r="H21" s="442"/>
      <c r="I21" s="443"/>
      <c r="J21" s="2"/>
      <c r="K21" s="2"/>
      <c r="L21" s="423"/>
      <c r="M21" s="430"/>
      <c r="N21" s="430"/>
      <c r="O21" s="430"/>
      <c r="P21" s="430"/>
      <c r="Q21" s="430"/>
      <c r="R21" s="430"/>
      <c r="S21" s="430"/>
      <c r="T21" s="430"/>
      <c r="U21" s="430"/>
      <c r="V21" s="430"/>
    </row>
    <row r="22" spans="1:22" ht="27" customHeight="1" thickBot="1">
      <c r="A22" s="215"/>
      <c r="B22" s="449" t="s">
        <v>177</v>
      </c>
      <c r="C22" s="483"/>
      <c r="D22" s="483"/>
      <c r="E22" s="483"/>
      <c r="F22" s="483"/>
      <c r="G22" s="484"/>
      <c r="H22" s="429"/>
      <c r="I22" s="448"/>
      <c r="J22" s="256"/>
      <c r="K22" s="256"/>
      <c r="L22" s="424"/>
      <c r="M22" s="430"/>
      <c r="N22" s="430"/>
      <c r="O22" s="430"/>
      <c r="P22" s="430"/>
      <c r="Q22" s="430"/>
      <c r="R22" s="430"/>
      <c r="S22" s="430"/>
      <c r="T22" s="430"/>
      <c r="U22" s="430"/>
      <c r="V22" s="430"/>
    </row>
    <row r="23" spans="1:22" ht="19.5" customHeight="1" thickBot="1">
      <c r="A23" s="215"/>
      <c r="B23" s="450" t="s">
        <v>238</v>
      </c>
      <c r="C23" s="483"/>
      <c r="D23" s="483"/>
      <c r="E23" s="483"/>
      <c r="F23" s="483"/>
      <c r="G23" s="484"/>
      <c r="H23" s="429"/>
      <c r="I23" s="448"/>
      <c r="J23" s="256"/>
      <c r="K23" s="256"/>
      <c r="L23" s="424"/>
      <c r="M23" s="249"/>
      <c r="N23" s="249"/>
      <c r="O23" s="249"/>
      <c r="P23" s="244"/>
      <c r="Q23" s="244"/>
      <c r="R23" s="244"/>
      <c r="S23" s="244"/>
      <c r="T23" s="244"/>
      <c r="U23" s="244"/>
      <c r="V23" s="244"/>
    </row>
    <row r="24" spans="1:23" ht="12.75" customHeight="1">
      <c r="A24" s="215"/>
      <c r="B24" s="246"/>
      <c r="C24" s="247"/>
      <c r="D24" s="245"/>
      <c r="E24" s="248"/>
      <c r="F24" s="248"/>
      <c r="G24" s="245"/>
      <c r="H24" s="245"/>
      <c r="I24" s="245"/>
      <c r="J24" s="245"/>
      <c r="K24" s="245"/>
      <c r="L24" s="245"/>
      <c r="M24" s="249"/>
      <c r="N24" s="249"/>
      <c r="O24" s="249"/>
      <c r="P24" s="244"/>
      <c r="Q24" s="244"/>
      <c r="R24" s="244"/>
      <c r="S24" s="244"/>
      <c r="T24" s="244"/>
      <c r="U24" s="244"/>
      <c r="V24" s="244"/>
      <c r="W24" s="15"/>
    </row>
    <row r="25" spans="1:23" ht="12.75" customHeight="1">
      <c r="A25" s="215"/>
      <c r="B25" s="250" t="s">
        <v>230</v>
      </c>
      <c r="C25" s="251"/>
      <c r="D25" s="252"/>
      <c r="E25" s="253"/>
      <c r="F25" s="253"/>
      <c r="G25" s="489"/>
      <c r="H25" s="489"/>
      <c r="I25" s="489"/>
      <c r="J25" s="489"/>
      <c r="K25" s="489"/>
      <c r="L25" s="489"/>
      <c r="M25" s="249"/>
      <c r="N25" s="249"/>
      <c r="O25" s="249"/>
      <c r="P25" s="244"/>
      <c r="Q25" s="244"/>
      <c r="R25" s="244"/>
      <c r="S25" s="244"/>
      <c r="T25" s="244"/>
      <c r="U25" s="244"/>
      <c r="V25" s="244"/>
      <c r="W25" s="15"/>
    </row>
    <row r="26" spans="1:23" ht="12.75" customHeight="1">
      <c r="A26" s="215"/>
      <c r="B26" s="250"/>
      <c r="C26" s="251"/>
      <c r="D26" s="252"/>
      <c r="E26" s="253"/>
      <c r="F26" s="253"/>
      <c r="G26" s="252"/>
      <c r="H26" s="252"/>
      <c r="I26" s="252"/>
      <c r="J26" s="252"/>
      <c r="K26" s="252"/>
      <c r="L26" s="252"/>
      <c r="M26" s="249"/>
      <c r="N26" s="249"/>
      <c r="O26" s="249"/>
      <c r="P26" s="244"/>
      <c r="Q26" s="244"/>
      <c r="R26" s="244"/>
      <c r="S26" s="244"/>
      <c r="T26" s="244"/>
      <c r="U26" s="244"/>
      <c r="V26" s="244"/>
      <c r="W26" s="15"/>
    </row>
    <row r="27" spans="1:23" ht="12.75" customHeight="1">
      <c r="A27" s="215"/>
      <c r="B27" s="250"/>
      <c r="C27" s="251"/>
      <c r="D27" s="252"/>
      <c r="E27" s="253"/>
      <c r="F27" s="253"/>
      <c r="G27" s="252"/>
      <c r="H27" s="252"/>
      <c r="I27" s="252"/>
      <c r="J27" s="252"/>
      <c r="K27" s="252"/>
      <c r="L27" s="252"/>
      <c r="M27" s="249"/>
      <c r="N27" s="249"/>
      <c r="O27" s="249"/>
      <c r="P27" s="244"/>
      <c r="Q27" s="244"/>
      <c r="R27" s="244"/>
      <c r="S27" s="244"/>
      <c r="T27" s="244"/>
      <c r="U27" s="244"/>
      <c r="V27" s="244"/>
      <c r="W27" s="15"/>
    </row>
    <row r="28" spans="1:23" ht="29.25" thickBot="1">
      <c r="A28" s="209" t="s">
        <v>217</v>
      </c>
      <c r="B28" s="254" t="s">
        <v>231</v>
      </c>
      <c r="C28" s="251"/>
      <c r="D28" s="252"/>
      <c r="E28" s="253"/>
      <c r="F28" s="253"/>
      <c r="G28" s="489"/>
      <c r="H28" s="489"/>
      <c r="I28" s="489"/>
      <c r="J28" s="489"/>
      <c r="K28" s="489"/>
      <c r="L28" s="489"/>
      <c r="M28" s="255" t="e">
        <f>#REF!</f>
        <v>#REF!</v>
      </c>
      <c r="N28" s="255" t="e">
        <f>#REF!</f>
        <v>#REF!</v>
      </c>
      <c r="O28" s="255" t="e">
        <f>#REF!</f>
        <v>#REF!</v>
      </c>
      <c r="P28" s="255"/>
      <c r="Q28" s="255"/>
      <c r="R28" s="255"/>
      <c r="S28" s="255"/>
      <c r="T28" s="255"/>
      <c r="U28" s="255"/>
      <c r="V28" s="255"/>
      <c r="W28" s="15"/>
    </row>
    <row r="29" spans="1:22" ht="12.75" hidden="1">
      <c r="A29" s="17" t="s">
        <v>14</v>
      </c>
      <c r="B29" s="202" t="s">
        <v>185</v>
      </c>
      <c r="C29" s="203"/>
      <c r="D29" s="204" t="s">
        <v>235</v>
      </c>
      <c r="E29" s="205" t="s">
        <v>149</v>
      </c>
      <c r="F29" s="205">
        <v>755</v>
      </c>
      <c r="G29" s="204" t="s">
        <v>181</v>
      </c>
      <c r="H29" s="416"/>
      <c r="I29" s="416"/>
      <c r="J29" s="416"/>
      <c r="K29" s="416"/>
      <c r="L29" s="416"/>
      <c r="M29" s="206"/>
      <c r="N29" s="206"/>
      <c r="O29" s="206"/>
      <c r="P29" s="206"/>
      <c r="Q29" s="206"/>
      <c r="R29" s="206"/>
      <c r="S29" s="206"/>
      <c r="T29" s="206"/>
      <c r="U29" s="206"/>
      <c r="V29" s="206"/>
    </row>
    <row r="30" spans="1:22" ht="23.25" hidden="1" thickBot="1">
      <c r="A30" s="19" t="s">
        <v>211</v>
      </c>
      <c r="B30" s="130" t="s">
        <v>236</v>
      </c>
      <c r="C30" s="10"/>
      <c r="D30" s="2" t="s">
        <v>235</v>
      </c>
      <c r="E30" s="2" t="s">
        <v>149</v>
      </c>
      <c r="F30" s="2" t="s">
        <v>186</v>
      </c>
      <c r="G30" s="2" t="s">
        <v>187</v>
      </c>
      <c r="H30" s="417"/>
      <c r="I30" s="417"/>
      <c r="J30" s="417"/>
      <c r="K30" s="417"/>
      <c r="L30" s="417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22" ht="21" customHeight="1" hidden="1" thickBot="1">
      <c r="A31" s="127"/>
      <c r="B31" s="133" t="s">
        <v>188</v>
      </c>
      <c r="C31" s="131"/>
      <c r="D31" s="132"/>
      <c r="E31" s="132"/>
      <c r="F31" s="132"/>
      <c r="G31" s="132"/>
      <c r="H31" s="418"/>
      <c r="I31" s="418"/>
      <c r="J31" s="418"/>
      <c r="K31" s="418"/>
      <c r="L31" s="418"/>
      <c r="M31" s="214"/>
      <c r="N31" s="214"/>
      <c r="O31" s="214"/>
      <c r="P31" s="196"/>
      <c r="Q31" s="196"/>
      <c r="R31" s="196"/>
      <c r="S31" s="196"/>
      <c r="T31" s="196"/>
      <c r="U31" s="196"/>
      <c r="V31" s="196"/>
    </row>
    <row r="32" spans="2:22" ht="12.75" hidden="1">
      <c r="B32" t="s">
        <v>249</v>
      </c>
      <c r="M32" s="214"/>
      <c r="N32" s="214"/>
      <c r="O32" s="214"/>
      <c r="P32" s="15"/>
      <c r="Q32" s="15"/>
      <c r="R32" s="15"/>
      <c r="S32" s="15"/>
      <c r="T32" s="15"/>
      <c r="U32" s="15"/>
      <c r="V32" s="15"/>
    </row>
    <row r="33" spans="2:22" ht="12.75" hidden="1">
      <c r="B33" s="11" t="s">
        <v>244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214"/>
      <c r="N33" s="214"/>
      <c r="O33" s="214"/>
      <c r="P33" s="11"/>
      <c r="Q33" s="11"/>
      <c r="R33" s="11"/>
      <c r="S33" s="11"/>
      <c r="T33" s="11"/>
      <c r="U33" s="11"/>
      <c r="V33" s="11"/>
    </row>
    <row r="34" spans="2:15" ht="12.75" hidden="1">
      <c r="B34" t="s">
        <v>248</v>
      </c>
      <c r="M34" s="214"/>
      <c r="N34" s="214"/>
      <c r="O34" s="214"/>
    </row>
    <row r="35" spans="2:15" ht="12.75" hidden="1">
      <c r="B35" t="s">
        <v>243</v>
      </c>
      <c r="M35" s="214"/>
      <c r="N35" s="214"/>
      <c r="O35" s="214"/>
    </row>
    <row r="36" spans="2:15" ht="12.75" hidden="1">
      <c r="B36" t="s">
        <v>242</v>
      </c>
      <c r="M36" s="214"/>
      <c r="N36" s="214"/>
      <c r="O36" s="214"/>
    </row>
    <row r="37" spans="13:15" ht="12.75" hidden="1">
      <c r="M37" s="214"/>
      <c r="N37" s="214"/>
      <c r="O37" s="214"/>
    </row>
    <row r="38" spans="2:22" ht="12.75" hidden="1">
      <c r="B38" s="122" t="s">
        <v>247</v>
      </c>
      <c r="C38" s="110"/>
      <c r="D38" s="110"/>
      <c r="E38" s="110"/>
      <c r="F38" s="110"/>
      <c r="G38" s="110"/>
      <c r="H38" s="15"/>
      <c r="I38" s="15"/>
      <c r="J38" s="15"/>
      <c r="K38" s="15"/>
      <c r="L38" s="15"/>
      <c r="M38" s="214"/>
      <c r="N38" s="214"/>
      <c r="O38" s="214"/>
      <c r="P38" s="110"/>
      <c r="Q38" s="110"/>
      <c r="R38" s="110"/>
      <c r="S38" s="110"/>
      <c r="T38" s="110"/>
      <c r="U38" s="110"/>
      <c r="V38" s="110"/>
    </row>
    <row r="39" spans="2:22" ht="12.75" hidden="1">
      <c r="B39" s="118" t="s">
        <v>245</v>
      </c>
      <c r="C39" s="15"/>
      <c r="D39" s="15"/>
      <c r="E39" s="15" t="e">
        <f>#REF!-#REF!</f>
        <v>#REF!</v>
      </c>
      <c r="F39" s="15"/>
      <c r="G39" s="15"/>
      <c r="H39" s="15"/>
      <c r="I39" s="15"/>
      <c r="J39" s="15"/>
      <c r="K39" s="15"/>
      <c r="L39" s="15"/>
      <c r="M39" s="214"/>
      <c r="N39" s="214"/>
      <c r="O39" s="214"/>
      <c r="P39" s="15"/>
      <c r="Q39" s="15"/>
      <c r="R39" s="15"/>
      <c r="S39" s="15"/>
      <c r="T39" s="15"/>
      <c r="U39" s="15"/>
      <c r="V39" s="15"/>
    </row>
    <row r="40" spans="2:22" ht="13.5" hidden="1" thickBot="1">
      <c r="B40" s="119" t="s">
        <v>241</v>
      </c>
      <c r="C40" s="120"/>
      <c r="D40" s="120"/>
      <c r="E40" s="15" t="e">
        <f>#REF!-#REF!</f>
        <v>#REF!</v>
      </c>
      <c r="F40" s="120"/>
      <c r="G40" s="120"/>
      <c r="H40" s="15"/>
      <c r="I40" s="15"/>
      <c r="J40" s="15"/>
      <c r="K40" s="15"/>
      <c r="L40" s="15"/>
      <c r="M40" s="214"/>
      <c r="N40" s="214"/>
      <c r="O40" s="214"/>
      <c r="P40" s="120"/>
      <c r="Q40" s="120"/>
      <c r="R40" s="120"/>
      <c r="S40" s="120"/>
      <c r="T40" s="120"/>
      <c r="U40" s="120"/>
      <c r="V40" s="120"/>
    </row>
    <row r="41" spans="2:22" ht="12.75" hidden="1">
      <c r="B41" s="122" t="s">
        <v>246</v>
      </c>
      <c r="C41" s="110"/>
      <c r="D41" s="110"/>
      <c r="E41" s="110"/>
      <c r="F41" s="110"/>
      <c r="G41" s="110"/>
      <c r="H41" s="15"/>
      <c r="I41" s="15"/>
      <c r="J41" s="15"/>
      <c r="K41" s="15"/>
      <c r="L41" s="15"/>
      <c r="M41" s="214"/>
      <c r="N41" s="214"/>
      <c r="O41" s="214"/>
      <c r="P41" s="110"/>
      <c r="Q41" s="110"/>
      <c r="R41" s="110"/>
      <c r="S41" s="110"/>
      <c r="T41" s="110"/>
      <c r="U41" s="110"/>
      <c r="V41" s="110"/>
    </row>
    <row r="42" spans="2:22" ht="12.75" hidden="1">
      <c r="B42" s="118" t="s">
        <v>245</v>
      </c>
      <c r="C42" s="15"/>
      <c r="D42" s="15"/>
      <c r="E42" s="116" t="e">
        <f>#REF!-#REF!</f>
        <v>#REF!</v>
      </c>
      <c r="F42" s="15"/>
      <c r="G42" s="15"/>
      <c r="H42" s="15"/>
      <c r="I42" s="15"/>
      <c r="J42" s="15"/>
      <c r="K42" s="15"/>
      <c r="L42" s="15"/>
      <c r="M42" s="214"/>
      <c r="N42" s="214"/>
      <c r="O42" s="214"/>
      <c r="P42" s="116"/>
      <c r="Q42" s="116"/>
      <c r="R42" s="116"/>
      <c r="S42" s="116"/>
      <c r="T42" s="116"/>
      <c r="U42" s="116"/>
      <c r="V42" s="116"/>
    </row>
    <row r="43" spans="2:22" ht="13.5" hidden="1" thickBot="1">
      <c r="B43" s="119" t="s">
        <v>241</v>
      </c>
      <c r="C43" s="120"/>
      <c r="D43" s="120"/>
      <c r="E43" s="121" t="e">
        <f>#REF!-#REF!</f>
        <v>#REF!</v>
      </c>
      <c r="F43" s="120"/>
      <c r="G43" s="120"/>
      <c r="H43" s="15"/>
      <c r="I43" s="15"/>
      <c r="J43" s="15"/>
      <c r="K43" s="15"/>
      <c r="L43" s="15"/>
      <c r="M43" s="214"/>
      <c r="N43" s="214"/>
      <c r="O43" s="214"/>
      <c r="P43" s="121"/>
      <c r="Q43" s="121"/>
      <c r="R43" s="121"/>
      <c r="S43" s="121"/>
      <c r="T43" s="121"/>
      <c r="U43" s="121"/>
      <c r="V43" s="121"/>
    </row>
    <row r="44" spans="13:22" ht="12.75" hidden="1">
      <c r="M44" s="214"/>
      <c r="N44" s="214"/>
      <c r="O44" s="214"/>
      <c r="P44" s="117"/>
      <c r="Q44" s="117"/>
      <c r="R44" s="117"/>
      <c r="S44" s="117"/>
      <c r="T44" s="117"/>
      <c r="U44" s="117"/>
      <c r="V44" s="117"/>
    </row>
    <row r="45" spans="2:15" ht="12.75" hidden="1">
      <c r="B45" t="s">
        <v>96</v>
      </c>
      <c r="M45" s="214"/>
      <c r="N45" s="214"/>
      <c r="O45" s="214"/>
    </row>
    <row r="46" spans="2:15" ht="12.75" hidden="1">
      <c r="B46" t="s">
        <v>97</v>
      </c>
      <c r="M46" s="214"/>
      <c r="N46" s="214"/>
      <c r="O46" s="214"/>
    </row>
    <row r="47" spans="2:15" ht="12.75" hidden="1">
      <c r="B47" t="s">
        <v>98</v>
      </c>
      <c r="M47" s="214"/>
      <c r="N47" s="214"/>
      <c r="O47" s="214"/>
    </row>
    <row r="48" spans="2:23" ht="12.75"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137"/>
      <c r="N48" s="137"/>
      <c r="O48" s="137"/>
      <c r="P48" s="243"/>
      <c r="Q48" s="243"/>
      <c r="R48" s="243"/>
      <c r="S48" s="243"/>
      <c r="T48" s="243"/>
      <c r="U48" s="243"/>
      <c r="V48" s="243"/>
      <c r="W48" s="243"/>
    </row>
    <row r="49" spans="2:23" ht="12.75"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</row>
    <row r="50" spans="2:23" ht="12.75"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</row>
    <row r="51" spans="2:23" ht="12.75"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</row>
  </sheetData>
  <sheetProtection/>
  <mergeCells count="26">
    <mergeCell ref="C3:W3"/>
    <mergeCell ref="C4:W4"/>
    <mergeCell ref="C5:W5"/>
    <mergeCell ref="H11:L11"/>
    <mergeCell ref="B8:L8"/>
    <mergeCell ref="C11:G12"/>
    <mergeCell ref="G25:L25"/>
    <mergeCell ref="G28:L28"/>
    <mergeCell ref="B1:L1"/>
    <mergeCell ref="B10:L10"/>
    <mergeCell ref="B9:L9"/>
    <mergeCell ref="B7:L7"/>
    <mergeCell ref="E6:L6"/>
    <mergeCell ref="C2:W2"/>
    <mergeCell ref="B11:B12"/>
    <mergeCell ref="C20:G20"/>
    <mergeCell ref="C23:G23"/>
    <mergeCell ref="C17:G17"/>
    <mergeCell ref="C18:G18"/>
    <mergeCell ref="C19:G19"/>
    <mergeCell ref="C13:G13"/>
    <mergeCell ref="C14:G14"/>
    <mergeCell ref="C15:G15"/>
    <mergeCell ref="C16:G16"/>
    <mergeCell ref="C21:G21"/>
    <mergeCell ref="C22:G22"/>
  </mergeCells>
  <printOptions/>
  <pageMargins left="0.51" right="0.18" top="0.71" bottom="0.61" header="0.17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string_value</cp:lastModifiedBy>
  <cp:lastPrinted>2009-07-02T13:35:30Z</cp:lastPrinted>
  <dcterms:created xsi:type="dcterms:W3CDTF">2005-01-25T09:10:50Z</dcterms:created>
  <dcterms:modified xsi:type="dcterms:W3CDTF">2011-04-26T06:07:26Z</dcterms:modified>
  <cp:category/>
  <cp:version/>
  <cp:contentType/>
  <cp:contentStatus/>
</cp:coreProperties>
</file>