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7F176849-50AA-4405-8CE9-6D86D27E78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L32" i="1"/>
  <c r="M32" i="1" s="1"/>
  <c r="L33" i="1"/>
  <c r="M33" i="1" s="1"/>
  <c r="L36" i="1"/>
  <c r="M36" i="1" s="1"/>
  <c r="L37" i="1"/>
  <c r="M37" i="1" s="1"/>
  <c r="H42" i="1"/>
  <c r="K38" i="1"/>
  <c r="L38" i="1" s="1"/>
  <c r="M38" i="1" s="1"/>
  <c r="I42" i="1" l="1"/>
  <c r="K39" i="1"/>
  <c r="L39" i="1" s="1"/>
  <c r="M39" i="1" s="1"/>
  <c r="I45" i="1" l="1"/>
  <c r="H45" i="1"/>
  <c r="J42" i="1"/>
  <c r="J45" i="1" s="1"/>
  <c r="K35" i="1"/>
  <c r="L35" i="1" s="1"/>
  <c r="M35" i="1" s="1"/>
  <c r="K34" i="1"/>
  <c r="L34" i="1" s="1"/>
  <c r="M34" i="1" s="1"/>
  <c r="K31" i="1"/>
  <c r="L31" i="1" s="1"/>
  <c r="M31" i="1" s="1"/>
  <c r="K42" i="1" l="1"/>
  <c r="K45" i="1" s="1"/>
  <c r="E19" i="1" s="1"/>
  <c r="L42" i="1" l="1"/>
  <c r="L45" i="1" s="1"/>
  <c r="E20" i="1" s="1"/>
  <c r="M42" i="1"/>
  <c r="M45" i="1" s="1"/>
  <c r="E21" i="1" s="1"/>
  <c r="G43" i="1"/>
  <c r="F32" i="1"/>
  <c r="B28" i="1" l="1"/>
  <c r="G42" i="1" l="1"/>
  <c r="G45" i="1" s="1"/>
  <c r="C30" i="1"/>
  <c r="C32" i="1"/>
  <c r="B32" i="1" l="1"/>
  <c r="C5" i="1"/>
  <c r="B30" i="1" l="1"/>
  <c r="F30" i="1" l="1"/>
  <c r="F29" i="1" l="1"/>
  <c r="F28" i="1" l="1"/>
</calcChain>
</file>

<file path=xl/sharedStrings.xml><?xml version="1.0" encoding="utf-8"?>
<sst xmlns="http://schemas.openxmlformats.org/spreadsheetml/2006/main" count="107" uniqueCount="83">
  <si>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</si>
  <si>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</si>
  <si>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</si>
  <si>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</si>
  <si>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</si>
  <si>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№  п/п</t>
  </si>
  <si>
    <t>1.</t>
  </si>
  <si>
    <t>Наименование мероприятий</t>
  </si>
  <si>
    <t>КБК</t>
  </si>
  <si>
    <t>2.</t>
  </si>
  <si>
    <t>ВСЕГО по программе</t>
  </si>
  <si>
    <t>Перечень подпрограмм (при их наличии)</t>
  </si>
  <si>
    <t>Целевые показатели ( индикаторы)</t>
  </si>
  <si>
    <t xml:space="preserve">Перечень основных мероприятий муниципальной программы
</t>
  </si>
  <si>
    <t>_</t>
  </si>
  <si>
    <t xml:space="preserve">Ожидаемые конечные результаты реализации программы </t>
  </si>
  <si>
    <t>Итого</t>
  </si>
  <si>
    <t>Формирование у граждан патриотического сознания, чувства гражданского долга и любви к Родине</t>
  </si>
  <si>
    <t>Военно-патриотическое воспитание граждан, обеспечивающее условия развития у граждан верности Отечеству, готовности к достойному служению обществу и государству, стимулирование граждан к службе в Вооруженных Силах Российской Федерации.</t>
  </si>
  <si>
    <t>8</t>
  </si>
  <si>
    <t>968 0707 79505 00191 244 226</t>
  </si>
  <si>
    <t>Поставка материально-технической основы для обеспечения деятельности юнармейского отряда</t>
  </si>
  <si>
    <t>февраль</t>
  </si>
  <si>
    <t>апрель</t>
  </si>
  <si>
    <t>январь-февраль, май</t>
  </si>
  <si>
    <t>весь год</t>
  </si>
  <si>
    <t>968 0707 79505 000191 244 310</t>
  </si>
  <si>
    <t>Срок реализации</t>
  </si>
  <si>
    <t>организация и проведение конкурса художественных работ для "Сборника стихов и рисунков" ко Дню Победы и награждения для детей, проживающих и обучающихся на территории округа</t>
  </si>
  <si>
    <t>4.</t>
  </si>
  <si>
    <t>Муниципальная программа</t>
  </si>
  <si>
    <t>5.</t>
  </si>
  <si>
    <t>Руководитель организационного отдела                                                      Л.Н. Лебедева</t>
  </si>
  <si>
    <t>968 0707 79505 00191 244 349</t>
  </si>
  <si>
    <t>968 0707 79505 00191 244 346</t>
  </si>
  <si>
    <t>Организация и проведение Военной спартакиады для несовершеннолетних жителей округа</t>
  </si>
  <si>
    <t>Организация и проведение турнира по пейнтболу для группы подростков, проживающих на территории округа и участвующих в мероприятиях по военно-патриотическому воспитанию</t>
  </si>
  <si>
    <t>Приобретение цветочной продукции для организации и проведения мероприятий по военно-патриотическому воспитанию</t>
  </si>
  <si>
    <t>Обеспечение деятельности группы подростков, проживающих на территории округа и участвующих в мероприятиях по военно-патриотическому воспитанию, проводимых МА МО Озеро Долгое</t>
  </si>
  <si>
    <t>Выполнение работ по изготовлению полиграфической продукции, непредназначенной для дальнейшей перепродажи (сборника детских стихов и рисунков ко Дню Победы)</t>
  </si>
  <si>
    <t>Организация и провдение онлайн фестиваля детского дошкольного творчества "Солнечный круг", посвященного Дню Победы</t>
  </si>
  <si>
    <t xml:space="preserve">Обеспечение деятельности группы подростков, проживающих на территории округа и участвующих в мероприятиях по военно-патриотическому воспитанию, проводимых МА МО Озеро Долгое </t>
  </si>
  <si>
    <t>Организация и проведение тематических конкурсов для жителей округа через систему "Интернет" ,  посвященных Дню Победы и Дню Защитника Отечества</t>
  </si>
  <si>
    <t xml:space="preserve">Местная администрация ВМО МО Озеро Долгое </t>
  </si>
  <si>
    <t>Организация и провдение онлайн-фестиваля детского дошкольного творчества "Солнечный круг", посвященного Дню Победы и проводимого среди несовершеннолетних жителей округа</t>
  </si>
  <si>
    <t>Выполнение работ по изготовлению полиграфической продукции, непредназначенной для дальнейшей перепродажи (сборника детских стихов и рисунков по военной патриотике)</t>
  </si>
  <si>
    <t>ед изм</t>
  </si>
  <si>
    <t>чел</t>
  </si>
  <si>
    <t>меропр</t>
  </si>
  <si>
    <t>шт</t>
  </si>
  <si>
    <t>Объем в тыс.руб.</t>
  </si>
  <si>
    <t>Целевые показатели</t>
  </si>
  <si>
    <t xml:space="preserve"> Повышение у молодого поколения активной гражданской позиции, чувства гордости и ответственности за свою страну, свой город, свой округ, формирование высокого патриотического сознания, возвышенного чувства верности своему Отечеству, готовности к его защите как важнейшей конституционной обязанности в отстаивании национальных интересов Российской Федерации</t>
  </si>
  <si>
    <t xml:space="preserve"> Перечень мероприятий муниципальной программы </t>
  </si>
  <si>
    <t xml:space="preserve"> 2 квартал </t>
  </si>
  <si>
    <t>сентябрь-октябрь</t>
  </si>
  <si>
    <t xml:space="preserve">1, 3 квартал </t>
  </si>
  <si>
    <t>1 кв.</t>
  </si>
  <si>
    <t>2 кв.</t>
  </si>
  <si>
    <t>3 кв.</t>
  </si>
  <si>
    <t>4 кв.</t>
  </si>
  <si>
    <t>Организация и проведение тематического конкурса для жителей округа через систему "Интернет", посвященного Дню Защитника Отечества</t>
  </si>
  <si>
    <t>3</t>
  </si>
  <si>
    <t xml:space="preserve">сентябрь </t>
  </si>
  <si>
    <t>Организация и проведение военно-патриотических Сборов для несовершеннолетних жителей округа</t>
  </si>
  <si>
    <t>6.</t>
  </si>
  <si>
    <t>май</t>
  </si>
  <si>
    <t>Организация и проведение смотра юнармейских команд среди несовершеннолетних жителей округа</t>
  </si>
  <si>
    <t xml:space="preserve">по проведению работ по военно-патриотическому воспитанию граждан Муниципального образования Муниципальный округ Озеро Долгое на 2023-2025 годы </t>
  </si>
  <si>
    <t xml:space="preserve"> источники финансирования </t>
  </si>
  <si>
    <t>средства местного бюджета МО МО Озеро Долгое</t>
  </si>
  <si>
    <t>2023 г</t>
  </si>
  <si>
    <t>2024 г</t>
  </si>
  <si>
    <t>2025 г</t>
  </si>
  <si>
    <t>2023 год</t>
  </si>
  <si>
    <t>2024 год   1,05</t>
  </si>
  <si>
    <t>2025 год   1,05</t>
  </si>
  <si>
    <t xml:space="preserve">УТВЕРЖДЕНО
Распоряжением МА МО МО Озеро Долгое 
от __.__.2023г № 01-04/___ Приложение__     </t>
  </si>
  <si>
    <t>Объем финансирования программы в тыс.руб.</t>
  </si>
  <si>
    <t xml:space="preserve">Муниципальная программа по проведению работ по военно-патриотическому воспитанию граждан Муниципального образования Муниципальный округ Озеро Долгое на 2023-2025 годы </t>
  </si>
  <si>
    <t>Количество реализованных мероприятий Программы по отношению к запланированным.
Количество участников мероприятий Программы по отношению к запланированным.</t>
  </si>
  <si>
    <t xml:space="preserve">УТВЕРЖДЕНО
Распоряжением МА МО МО Озеро Долгое 
от 14.10.2022г  № 01-04/31  Приложение №  2     </t>
  </si>
  <si>
    <t>968 0707 43120 60191 244 226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</si>
</sst>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wrapText="1"/>
    </xf>
    <xf numFmtId="1" fontId="4" fillId="0" borderId="1" xfId="0" applyNumberFormat="1" applyFont="1" applyBorder="1" applyAlignment="1">
      <alignment horizontal="center" vertical="top" wrapText="1" justifyLastLine="1" readingOrder="1"/>
    </xf>
    <xf numFmtId="1" fontId="9" fillId="0" borderId="1" xfId="0" applyNumberFormat="1" applyFont="1" applyBorder="1" applyAlignment="1">
      <alignment horizontal="center" vertical="top" wrapText="1" justifyLastLine="1" readingOrder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readingOrder="1"/>
    </xf>
    <xf numFmtId="1" fontId="10" fillId="0" borderId="1" xfId="0" applyNumberFormat="1" applyFont="1" applyBorder="1" applyAlignment="1">
      <alignment horizontal="left" vertical="top" wrapText="1" justifyLastLine="1" readingOrder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vertical="top" wrapText="1" justifyLastLine="1" readingOrder="1"/>
    </xf>
    <xf numFmtId="0" fontId="16" fillId="0" borderId="1" xfId="0" applyFont="1" applyBorder="1" applyAlignment="1">
      <alignment horizontal="left" vertical="top" wrapText="1" readingOrder="1"/>
    </xf>
    <xf numFmtId="0" fontId="15" fillId="0" borderId="1" xfId="0" applyFont="1" applyBorder="1"/>
    <xf numFmtId="0" fontId="17" fillId="0" borderId="1" xfId="0" applyFont="1" applyBorder="1" applyAlignment="1">
      <alignment horizontal="left" vertical="top" wrapText="1" readingOrder="1"/>
    </xf>
    <xf numFmtId="2" fontId="6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/>
    <xf numFmtId="1" fontId="17" fillId="0" borderId="1" xfId="0" applyNumberFormat="1" applyFont="1" applyBorder="1" applyAlignment="1">
      <alignment horizontal="left" vertical="top" wrapText="1" justifyLastLine="1" readingOrder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7" fillId="0" borderId="1" xfId="0" applyNumberFormat="1" applyFont="1" applyBorder="1" applyAlignment="1">
      <alignment horizontal="left" vertical="top" wrapText="1" justifyLastLine="1" readingOrder="1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49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center" wrapText="1" justifyLastLine="1" readingOrder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6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 readingOrder="1"/>
    </xf>
    <xf numFmtId="49" fontId="17" fillId="0" borderId="4" xfId="0" applyNumberFormat="1" applyFont="1" applyBorder="1" applyAlignment="1">
      <alignment horizontal="left" vertical="top" wrapText="1" justifyLastLine="1" readingOrder="1"/>
    </xf>
    <xf numFmtId="1" fontId="11" fillId="0" borderId="4" xfId="0" applyNumberFormat="1" applyFont="1" applyBorder="1" applyAlignment="1">
      <alignment horizontal="left" vertical="top" wrapText="1" justifyLastLine="1" readingOrder="1"/>
    </xf>
    <xf numFmtId="0" fontId="11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 readingOrder="1"/>
    </xf>
    <xf numFmtId="1" fontId="4" fillId="0" borderId="17" xfId="0" applyNumberFormat="1" applyFont="1" applyBorder="1" applyAlignment="1">
      <alignment horizontal="left" vertical="top" wrapText="1" justifyLastLine="1" readingOrder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 wrapText="1" readingOrder="1"/>
    </xf>
    <xf numFmtId="49" fontId="16" fillId="0" borderId="5" xfId="0" applyNumberFormat="1" applyFont="1" applyBorder="1" applyAlignment="1" applyProtection="1">
      <alignment horizontal="left" vertical="top" wrapText="1" justifyLastLine="1" readingOrder="1"/>
      <protection locked="0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4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 readingOrder="1"/>
    </xf>
    <xf numFmtId="49" fontId="16" fillId="0" borderId="14" xfId="0" applyNumberFormat="1" applyFont="1" applyBorder="1" applyAlignment="1" applyProtection="1">
      <alignment horizontal="left" vertical="top" wrapText="1" readingOrder="1"/>
      <protection locked="0"/>
    </xf>
    <xf numFmtId="1" fontId="4" fillId="0" borderId="14" xfId="0" applyNumberFormat="1" applyFont="1" applyBorder="1" applyAlignment="1">
      <alignment horizontal="center" vertical="top" wrapText="1" justifyLastLine="1" readingOrder="1"/>
    </xf>
    <xf numFmtId="2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/>
    <xf numFmtId="0" fontId="7" fillId="0" borderId="3" xfId="0" applyFont="1" applyBorder="1" applyAlignment="1">
      <alignment horizontal="center" vertical="top"/>
    </xf>
    <xf numFmtId="0" fontId="6" fillId="0" borderId="3" xfId="0" applyFont="1" applyBorder="1"/>
    <xf numFmtId="0" fontId="6" fillId="0" borderId="19" xfId="0" applyFont="1" applyBorder="1"/>
    <xf numFmtId="0" fontId="6" fillId="0" borderId="6" xfId="0" applyFont="1" applyBorder="1"/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/>
    <xf numFmtId="0" fontId="7" fillId="0" borderId="31" xfId="0" applyFont="1" applyBorder="1"/>
    <xf numFmtId="16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49" fontId="22" fillId="0" borderId="1" xfId="0" applyNumberFormat="1" applyFont="1" applyBorder="1" applyAlignment="1">
      <alignment horizontal="left" vertical="center" wrapText="1" justifyLastLine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ocuments/&#1041;&#1102;&#1076;&#1078;&#1077;&#1090;%202019/&#1042;&#1062;&#1055;/&#1080;&#1079;&#1084;%20&#1074;%20&#1042;&#1062;&#1055;/&#1087;&#1086;&#1089;&#1083;&#1077;%20&#1050;&#1057;&#1055;%2004.12.2018/&#1042;&#1055;&#1042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C7" t="str">
            <v xml:space="preserve"> - ФЗ от 6.10.2003 №131-ФЗ «Об общих принципах организации местного самоуправления  в РФ».
 - Закон Санкт-Петербурга от 23.09.2009 года № 420-79 «Об организации местного самоуправления в Санкт-Петербурге» ст.10, п.2, пп.7                                                                                                                                    
- Государственная программа «Патриотическое воспитание граждан Российской Федерации на 2016-2020 годы», утвержденной Постановлением правительства РФ от 30.12.2015 г. № 1493, Закон Санкт-Петербурга от 18.07.2016 г. № 453-87 о Патриотическом воспитании в Санкт-Петербурге (в ред. От 14.04.2017 г. № 197-37).
-  Постановление Правительства РФ от 24.07.2000 г. № 551 «О военно-патриотических молодежных и детских объединениях»
-Решение Муниципального совета МО МО Озеро Долгое № 12 от 15.10.2014г.  «Об утверждении Положения о проведении работ по военно- патриотическому воспитанию граждан»                                                                                                                                                                     - Устав Муниципального образования Муниципальный округ Озеро Долгое.
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topLeftCell="A19" zoomScale="98" zoomScaleNormal="98" workbookViewId="0">
      <selection activeCell="C42" sqref="C42"/>
    </sheetView>
  </sheetViews>
  <sheetFormatPr defaultRowHeight="15" x14ac:dyDescent="0.25"/>
  <cols>
    <col min="1" max="1" width="3.7109375" customWidth="1"/>
    <col min="2" max="2" width="52.140625" customWidth="1"/>
    <col min="3" max="3" width="17.28515625" customWidth="1"/>
    <col min="4" max="4" width="10.140625" customWidth="1"/>
    <col min="5" max="5" width="6.5703125" customWidth="1"/>
    <col min="6" max="6" width="6.7109375" customWidth="1"/>
    <col min="7" max="7" width="9" customWidth="1"/>
    <col min="8" max="8" width="9.28515625" customWidth="1"/>
    <col min="11" max="11" width="9.5703125" bestFit="1" customWidth="1"/>
    <col min="13" max="13" width="9.7109375" bestFit="1" customWidth="1"/>
  </cols>
  <sheetData>
    <row r="1" spans="1:13" ht="54" customHeight="1" x14ac:dyDescent="0.25">
      <c r="B1" s="31"/>
      <c r="C1" s="109" t="s">
        <v>77</v>
      </c>
      <c r="D1" s="109"/>
      <c r="E1" s="109"/>
      <c r="F1" s="109"/>
      <c r="G1" s="109"/>
      <c r="H1" s="109" t="s">
        <v>81</v>
      </c>
      <c r="I1" s="109"/>
      <c r="J1" s="109"/>
      <c r="K1" s="109"/>
      <c r="L1" s="109"/>
      <c r="M1" s="109"/>
    </row>
    <row r="2" spans="1:13" ht="35.25" customHeight="1" x14ac:dyDescent="0.25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33.75" customHeight="1" x14ac:dyDescent="0.25">
      <c r="A3" s="115" t="s">
        <v>68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31.5" customHeight="1" x14ac:dyDescent="0.25">
      <c r="A4" s="118" t="s">
        <v>0</v>
      </c>
      <c r="B4" s="119"/>
      <c r="C4" s="116" t="s">
        <v>79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50.75" customHeight="1" x14ac:dyDescent="0.25">
      <c r="A5" s="110" t="s">
        <v>1</v>
      </c>
      <c r="B5" s="117"/>
      <c r="C5" s="116" t="str">
        <f>[1]Лист1!$C$7</f>
        <v xml:space="preserve"> - ФЗ от 6.10.2003 №131-ФЗ «Об общих принципах организации местного самоуправления  в РФ».
 - Закон Санкт-Петербурга от 23.09.2009 года № 420-79 «Об организации местного самоуправления в Санкт-Петербурге» ст.10, п.2, пп.7                                                                                                                                    
- Государственная программа «Патриотическое воспитание граждан Российской Федерации на 2016-2020 годы», утвержденной Постановлением правительства РФ от 30.12.2015 г. № 1493, Закон Санкт-Петербурга от 18.07.2016 г. № 453-87 о Патриотическом воспитании в Санкт-Петербурге (в ред. От 14.04.2017 г. № 197-37).
-  Постановление Правительства РФ от 24.07.2000 г. № 551 «О военно-патриотических молодежных и детских объединениях»
-Решение Муниципального совета МО МО Озеро Долгое № 12 от 15.10.2014г.  «Об утверждении Положения о проведении работ по военно- патриотическому воспитанию граждан»                                                                                                                                                                     - Устав Муниципального образования Муниципальный округ Озеро Долгое.
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2.5" customHeight="1" x14ac:dyDescent="0.25">
      <c r="A6" s="110" t="s">
        <v>2</v>
      </c>
      <c r="B6" s="117"/>
      <c r="C6" s="116" t="s">
        <v>43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8" customHeight="1" x14ac:dyDescent="0.25">
      <c r="A7" s="110" t="s">
        <v>3</v>
      </c>
      <c r="B7" s="117"/>
      <c r="C7" s="116" t="s">
        <v>17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44.45" customHeight="1" x14ac:dyDescent="0.25">
      <c r="A8" s="110" t="s">
        <v>4</v>
      </c>
      <c r="B8" s="117"/>
      <c r="C8" s="116" t="s">
        <v>18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9.149999999999999" customHeight="1" x14ac:dyDescent="0.25">
      <c r="A9" s="110" t="s">
        <v>11</v>
      </c>
      <c r="B9" s="110"/>
      <c r="C9" s="120" t="s">
        <v>14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45" customHeight="1" x14ac:dyDescent="0.25">
      <c r="A10" s="110" t="s">
        <v>12</v>
      </c>
      <c r="B10" s="110"/>
      <c r="C10" s="110" t="s">
        <v>80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39.75" hidden="1" customHeight="1" x14ac:dyDescent="0.25">
      <c r="A11" s="110" t="s">
        <v>13</v>
      </c>
      <c r="B11" s="110"/>
      <c r="C11" s="121" t="s">
        <v>41</v>
      </c>
      <c r="D11" s="121"/>
      <c r="E11" s="121"/>
      <c r="F11" s="121"/>
      <c r="G11" s="121"/>
      <c r="H11" s="33"/>
      <c r="I11" s="33"/>
      <c r="J11" s="33"/>
      <c r="K11" s="33"/>
      <c r="L11" s="33"/>
      <c r="M11" s="33"/>
    </row>
    <row r="12" spans="1:13" ht="28.9" hidden="1" customHeight="1" x14ac:dyDescent="0.25">
      <c r="A12" s="110"/>
      <c r="B12" s="110"/>
      <c r="C12" s="121" t="s">
        <v>42</v>
      </c>
      <c r="D12" s="121"/>
      <c r="E12" s="121"/>
      <c r="F12" s="121"/>
      <c r="G12" s="121"/>
      <c r="H12" s="33"/>
      <c r="I12" s="33"/>
      <c r="J12" s="33"/>
      <c r="K12" s="33"/>
      <c r="L12" s="33"/>
      <c r="M12" s="33"/>
    </row>
    <row r="13" spans="1:13" ht="31.15" hidden="1" customHeight="1" x14ac:dyDescent="0.25">
      <c r="A13" s="110"/>
      <c r="B13" s="110"/>
      <c r="C13" s="121" t="s">
        <v>40</v>
      </c>
      <c r="D13" s="122"/>
      <c r="E13" s="122"/>
      <c r="F13" s="122"/>
      <c r="G13" s="122"/>
      <c r="H13" s="33"/>
      <c r="I13" s="33"/>
      <c r="J13" s="33"/>
      <c r="K13" s="33"/>
      <c r="L13" s="33"/>
      <c r="M13" s="33"/>
    </row>
    <row r="14" spans="1:13" ht="28.9" hidden="1" customHeight="1" x14ac:dyDescent="0.25">
      <c r="A14" s="110"/>
      <c r="B14" s="110"/>
      <c r="C14" s="121" t="s">
        <v>39</v>
      </c>
      <c r="D14" s="121"/>
      <c r="E14" s="121"/>
      <c r="F14" s="121"/>
      <c r="G14" s="121"/>
      <c r="H14" s="33"/>
      <c r="I14" s="33"/>
      <c r="J14" s="33"/>
      <c r="K14" s="33"/>
      <c r="L14" s="33"/>
      <c r="M14" s="33"/>
    </row>
    <row r="15" spans="1:13" ht="42" hidden="1" customHeight="1" x14ac:dyDescent="0.25">
      <c r="A15" s="110"/>
      <c r="B15" s="110"/>
      <c r="C15" s="121" t="s">
        <v>28</v>
      </c>
      <c r="D15" s="121"/>
      <c r="E15" s="121"/>
      <c r="F15" s="121"/>
      <c r="G15" s="121"/>
      <c r="H15" s="33"/>
      <c r="I15" s="33"/>
      <c r="J15" s="33"/>
      <c r="K15" s="33"/>
      <c r="L15" s="33"/>
      <c r="M15" s="33"/>
    </row>
    <row r="16" spans="1:13" ht="25.5" hidden="1" customHeight="1" x14ac:dyDescent="0.25">
      <c r="A16" s="110"/>
      <c r="B16" s="110"/>
      <c r="C16" s="121" t="s">
        <v>35</v>
      </c>
      <c r="D16" s="121"/>
      <c r="E16" s="121"/>
      <c r="F16" s="121"/>
      <c r="G16" s="121"/>
      <c r="H16" s="33"/>
      <c r="I16" s="33"/>
      <c r="J16" s="33"/>
      <c r="K16" s="33"/>
      <c r="L16" s="33"/>
      <c r="M16" s="33"/>
    </row>
    <row r="17" spans="1:13" ht="39" hidden="1" customHeight="1" x14ac:dyDescent="0.25">
      <c r="A17" s="110"/>
      <c r="B17" s="110"/>
      <c r="C17" s="121" t="s">
        <v>36</v>
      </c>
      <c r="D17" s="121"/>
      <c r="E17" s="121"/>
      <c r="F17" s="121"/>
      <c r="G17" s="121"/>
      <c r="H17" s="33"/>
      <c r="I17" s="33"/>
      <c r="J17" s="33"/>
      <c r="K17" s="33"/>
      <c r="L17" s="33"/>
      <c r="M17" s="33"/>
    </row>
    <row r="18" spans="1:13" ht="25.5" hidden="1" customHeight="1" x14ac:dyDescent="0.25">
      <c r="A18" s="110"/>
      <c r="B18" s="110"/>
      <c r="C18" s="121" t="s">
        <v>37</v>
      </c>
      <c r="D18" s="121"/>
      <c r="E18" s="121"/>
      <c r="F18" s="121"/>
      <c r="G18" s="121"/>
      <c r="H18" s="33"/>
      <c r="I18" s="33"/>
      <c r="J18" s="33"/>
      <c r="K18" s="33"/>
      <c r="L18" s="33"/>
      <c r="M18" s="33"/>
    </row>
    <row r="19" spans="1:13" ht="20.25" customHeight="1" x14ac:dyDescent="0.25">
      <c r="A19" s="110" t="s">
        <v>78</v>
      </c>
      <c r="B19" s="110"/>
      <c r="C19" s="126" t="s">
        <v>71</v>
      </c>
      <c r="D19" s="126"/>
      <c r="E19" s="111">
        <f>K45</f>
        <v>1945.6599999999999</v>
      </c>
      <c r="F19" s="111"/>
      <c r="G19" s="111"/>
      <c r="H19" s="111"/>
      <c r="I19" s="111"/>
      <c r="J19" s="111"/>
      <c r="K19" s="111"/>
      <c r="L19" s="111"/>
      <c r="M19" s="111"/>
    </row>
    <row r="20" spans="1:13" ht="16.5" customHeight="1" x14ac:dyDescent="0.25">
      <c r="A20" s="110"/>
      <c r="B20" s="110"/>
      <c r="C20" s="112" t="s">
        <v>72</v>
      </c>
      <c r="D20" s="112"/>
      <c r="E20" s="112">
        <f>L45</f>
        <v>2042.943</v>
      </c>
      <c r="F20" s="112"/>
      <c r="G20" s="112"/>
      <c r="H20" s="112"/>
      <c r="I20" s="112"/>
      <c r="J20" s="112"/>
      <c r="K20" s="112"/>
      <c r="L20" s="112"/>
      <c r="M20" s="112"/>
    </row>
    <row r="21" spans="1:13" ht="18" customHeight="1" x14ac:dyDescent="0.25">
      <c r="A21" s="110"/>
      <c r="B21" s="110"/>
      <c r="C21" s="112" t="s">
        <v>73</v>
      </c>
      <c r="D21" s="112"/>
      <c r="E21" s="113">
        <f>M45</f>
        <v>2145.09015</v>
      </c>
      <c r="F21" s="113"/>
      <c r="G21" s="113"/>
      <c r="H21" s="113"/>
      <c r="I21" s="113"/>
      <c r="J21" s="113"/>
      <c r="K21" s="113"/>
      <c r="L21" s="113"/>
      <c r="M21" s="113"/>
    </row>
    <row r="22" spans="1:13" ht="30" customHeight="1" x14ac:dyDescent="0.25">
      <c r="A22" s="110" t="s">
        <v>69</v>
      </c>
      <c r="B22" s="110"/>
      <c r="C22" s="110" t="s">
        <v>70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71.25" customHeight="1" x14ac:dyDescent="0.25">
      <c r="A23" s="110" t="s">
        <v>15</v>
      </c>
      <c r="B23" s="117"/>
      <c r="C23" s="127" t="s">
        <v>52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15.75" customHeight="1" thickBot="1" x14ac:dyDescent="0.3">
      <c r="A24" s="123" t="s">
        <v>53</v>
      </c>
      <c r="B24" s="124"/>
      <c r="C24" s="124"/>
      <c r="D24" s="124"/>
      <c r="E24" s="124"/>
      <c r="F24" s="124"/>
      <c r="G24" s="124"/>
      <c r="H24" s="125"/>
      <c r="I24" s="125"/>
      <c r="J24" s="125"/>
      <c r="K24" s="125"/>
      <c r="L24" s="125"/>
      <c r="M24" s="125"/>
    </row>
    <row r="25" spans="1:13" ht="30" customHeight="1" x14ac:dyDescent="0.25">
      <c r="A25" s="138" t="s">
        <v>5</v>
      </c>
      <c r="B25" s="140" t="s">
        <v>7</v>
      </c>
      <c r="C25" s="142" t="s">
        <v>8</v>
      </c>
      <c r="D25" s="144" t="s">
        <v>27</v>
      </c>
      <c r="E25" s="145" t="s">
        <v>51</v>
      </c>
      <c r="F25" s="145" t="s">
        <v>46</v>
      </c>
      <c r="G25" s="128" t="s">
        <v>50</v>
      </c>
      <c r="H25" s="129"/>
      <c r="I25" s="129"/>
      <c r="J25" s="129"/>
      <c r="K25" s="130" t="s">
        <v>74</v>
      </c>
      <c r="L25" s="132" t="s">
        <v>75</v>
      </c>
      <c r="M25" s="135" t="s">
        <v>76</v>
      </c>
    </row>
    <row r="26" spans="1:13" ht="37.5" customHeight="1" x14ac:dyDescent="0.25">
      <c r="A26" s="139"/>
      <c r="B26" s="141"/>
      <c r="C26" s="143"/>
      <c r="D26" s="126"/>
      <c r="E26" s="146"/>
      <c r="F26" s="147"/>
      <c r="G26" s="35" t="s">
        <v>57</v>
      </c>
      <c r="H26" s="36" t="s">
        <v>58</v>
      </c>
      <c r="I26" s="36" t="s">
        <v>59</v>
      </c>
      <c r="J26" s="76" t="s">
        <v>60</v>
      </c>
      <c r="K26" s="131"/>
      <c r="L26" s="133"/>
      <c r="M26" s="136"/>
    </row>
    <row r="27" spans="1:13" ht="0.6" customHeight="1" x14ac:dyDescent="0.25">
      <c r="A27" s="139"/>
      <c r="B27" s="141"/>
      <c r="C27" s="143"/>
      <c r="D27" s="126"/>
      <c r="E27" s="146"/>
      <c r="F27" s="147"/>
      <c r="G27" s="32"/>
      <c r="H27" s="34"/>
      <c r="I27" s="34"/>
      <c r="J27" s="77"/>
      <c r="K27" s="88"/>
      <c r="L27" s="133"/>
      <c r="M27" s="136"/>
    </row>
    <row r="28" spans="1:13" ht="62.25" hidden="1" customHeight="1" x14ac:dyDescent="0.25">
      <c r="A28" s="70" t="s">
        <v>6</v>
      </c>
      <c r="B28" s="71" t="str">
        <f>C11</f>
        <v xml:space="preserve">Обеспечение деятельности группы подростков, проживающих на территории округа и участвующих в мероприятиях по военно-патриотическому воспитанию, проводимых МА МО Озеро Долгое </v>
      </c>
      <c r="C28" s="72" t="s">
        <v>20</v>
      </c>
      <c r="D28" s="73" t="s">
        <v>24</v>
      </c>
      <c r="E28" s="44"/>
      <c r="F28" s="74" t="e">
        <f>#REF!/#REF!%</f>
        <v>#REF!</v>
      </c>
      <c r="G28" s="45">
        <v>0</v>
      </c>
      <c r="H28" s="75"/>
      <c r="I28" s="75"/>
      <c r="J28" s="78"/>
      <c r="K28" s="89"/>
      <c r="L28" s="134"/>
      <c r="M28" s="137"/>
    </row>
    <row r="29" spans="1:13" ht="30" hidden="1" customHeight="1" x14ac:dyDescent="0.25">
      <c r="A29" s="62" t="s">
        <v>9</v>
      </c>
      <c r="B29" s="63" t="s">
        <v>21</v>
      </c>
      <c r="C29" s="64" t="s">
        <v>26</v>
      </c>
      <c r="D29" s="65" t="s">
        <v>22</v>
      </c>
      <c r="E29" s="66"/>
      <c r="F29" s="67" t="e">
        <f>#REF!/99872%</f>
        <v>#REF!</v>
      </c>
      <c r="G29" s="68">
        <v>0</v>
      </c>
      <c r="H29" s="69"/>
      <c r="I29" s="69"/>
      <c r="J29" s="79"/>
      <c r="K29" s="90"/>
      <c r="L29" s="100"/>
      <c r="M29" s="85"/>
    </row>
    <row r="30" spans="1:13" ht="97.5" hidden="1" customHeight="1" x14ac:dyDescent="0.25">
      <c r="A30" s="42" t="s">
        <v>9</v>
      </c>
      <c r="B30" s="13" t="str">
        <f>C14</f>
        <v>Выполнение работ по изготовлению полиграфической продукции, непредназначенной для дальнейшей перепродажи (сборника детских стихов и рисунков ко Дню Победы)</v>
      </c>
      <c r="C30" s="16" t="str">
        <f t="shared" ref="C30:C38" si="0">$C$28</f>
        <v>968 0707 79505 00191 244 226</v>
      </c>
      <c r="D30" s="6"/>
      <c r="E30" s="23"/>
      <c r="F30" s="18" t="e">
        <f>#REF!/99872%</f>
        <v>#REF!</v>
      </c>
      <c r="G30" s="15"/>
      <c r="H30" s="34"/>
      <c r="I30" s="34"/>
      <c r="J30" s="77"/>
      <c r="K30" s="91"/>
      <c r="L30" s="101"/>
      <c r="M30" s="86"/>
    </row>
    <row r="31" spans="1:13" ht="42.75" customHeight="1" x14ac:dyDescent="0.25">
      <c r="A31" s="43" t="s">
        <v>6</v>
      </c>
      <c r="B31" s="14" t="s">
        <v>38</v>
      </c>
      <c r="C31" s="30" t="s">
        <v>82</v>
      </c>
      <c r="D31" s="3" t="s">
        <v>25</v>
      </c>
      <c r="E31" s="4">
        <v>25</v>
      </c>
      <c r="F31" s="18" t="s">
        <v>47</v>
      </c>
      <c r="G31" s="37">
        <v>133.66499999999999</v>
      </c>
      <c r="H31" s="37">
        <v>133.66499999999999</v>
      </c>
      <c r="I31" s="37">
        <v>133.66499999999999</v>
      </c>
      <c r="J31" s="80">
        <v>133.66499999999999</v>
      </c>
      <c r="K31" s="92">
        <f>SUM(G31,H31,I31,J31)</f>
        <v>534.66</v>
      </c>
      <c r="L31" s="102">
        <f>K31*1.05</f>
        <v>561.39300000000003</v>
      </c>
      <c r="M31" s="105">
        <f>L31*1.05</f>
        <v>589.46265000000005</v>
      </c>
    </row>
    <row r="32" spans="1:13" ht="111" hidden="1" customHeight="1" x14ac:dyDescent="0.25">
      <c r="A32" s="43"/>
      <c r="B32" s="13" t="str">
        <f>C16</f>
        <v>Организация и проведение Военной спартакиады для несовершеннолетних жителей округа</v>
      </c>
      <c r="C32" s="28" t="str">
        <f t="shared" si="0"/>
        <v>968 0707 79505 00191 244 226</v>
      </c>
      <c r="D32" s="6"/>
      <c r="E32" s="23"/>
      <c r="F32" s="18" t="e">
        <f>#REF!/99872%</f>
        <v>#REF!</v>
      </c>
      <c r="G32" s="15"/>
      <c r="H32" s="23"/>
      <c r="I32" s="23"/>
      <c r="J32" s="81"/>
      <c r="K32" s="93"/>
      <c r="L32" s="102">
        <f t="shared" ref="L32:M39" si="1">K32*1.05</f>
        <v>0</v>
      </c>
      <c r="M32" s="87">
        <f t="shared" si="1"/>
        <v>0</v>
      </c>
    </row>
    <row r="33" spans="1:13" ht="28.5" hidden="1" customHeight="1" x14ac:dyDescent="0.25">
      <c r="A33" s="43" t="s">
        <v>9</v>
      </c>
      <c r="B33" s="24" t="s">
        <v>37</v>
      </c>
      <c r="C33" s="29" t="s">
        <v>33</v>
      </c>
      <c r="D33" s="3" t="s">
        <v>54</v>
      </c>
      <c r="E33" s="23">
        <v>1</v>
      </c>
      <c r="F33" s="18" t="s">
        <v>48</v>
      </c>
      <c r="G33" s="15"/>
      <c r="H33" s="23"/>
      <c r="I33" s="23"/>
      <c r="J33" s="81"/>
      <c r="K33" s="93"/>
      <c r="L33" s="102">
        <f t="shared" si="1"/>
        <v>0</v>
      </c>
      <c r="M33" s="87">
        <f t="shared" si="1"/>
        <v>0</v>
      </c>
    </row>
    <row r="34" spans="1:13" ht="37.5" customHeight="1" x14ac:dyDescent="0.25">
      <c r="A34" s="43" t="s">
        <v>9</v>
      </c>
      <c r="B34" s="14" t="s">
        <v>61</v>
      </c>
      <c r="C34" s="30" t="s">
        <v>82</v>
      </c>
      <c r="D34" s="3" t="s">
        <v>56</v>
      </c>
      <c r="E34" s="23">
        <v>200</v>
      </c>
      <c r="F34" s="18" t="s">
        <v>47</v>
      </c>
      <c r="G34" s="15">
        <v>10</v>
      </c>
      <c r="H34" s="23">
        <v>0</v>
      </c>
      <c r="I34" s="23">
        <v>0</v>
      </c>
      <c r="J34" s="81">
        <v>0</v>
      </c>
      <c r="K34" s="94">
        <f>SUM(G34,H34,I34,J34)</f>
        <v>10</v>
      </c>
      <c r="L34" s="102">
        <f t="shared" si="1"/>
        <v>10.5</v>
      </c>
      <c r="M34" s="87">
        <f t="shared" si="1"/>
        <v>11.025</v>
      </c>
    </row>
    <row r="35" spans="1:13" ht="38.25" customHeight="1" x14ac:dyDescent="0.25">
      <c r="A35" s="43" t="s">
        <v>62</v>
      </c>
      <c r="B35" s="14" t="s">
        <v>44</v>
      </c>
      <c r="C35" s="30" t="s">
        <v>82</v>
      </c>
      <c r="D35" s="3" t="s">
        <v>23</v>
      </c>
      <c r="E35" s="23">
        <v>360</v>
      </c>
      <c r="F35" s="18" t="s">
        <v>47</v>
      </c>
      <c r="G35" s="15">
        <v>700</v>
      </c>
      <c r="H35" s="23">
        <v>0</v>
      </c>
      <c r="I35" s="23">
        <v>0</v>
      </c>
      <c r="J35" s="81">
        <v>0</v>
      </c>
      <c r="K35" s="94">
        <f>SUM(G35,H35,I35,J35)</f>
        <v>700</v>
      </c>
      <c r="L35" s="102">
        <f t="shared" si="1"/>
        <v>735</v>
      </c>
      <c r="M35" s="87">
        <f t="shared" si="1"/>
        <v>771.75</v>
      </c>
    </row>
    <row r="36" spans="1:13" ht="24.75" hidden="1" customHeight="1" x14ac:dyDescent="0.25">
      <c r="A36" s="43" t="s">
        <v>31</v>
      </c>
      <c r="B36" s="14" t="s">
        <v>35</v>
      </c>
      <c r="C36" s="30" t="s">
        <v>82</v>
      </c>
      <c r="D36" s="3" t="s">
        <v>55</v>
      </c>
      <c r="E36" s="23">
        <v>180</v>
      </c>
      <c r="F36" s="18" t="s">
        <v>47</v>
      </c>
      <c r="G36" s="21"/>
      <c r="H36" s="23"/>
      <c r="I36" s="23"/>
      <c r="J36" s="81"/>
      <c r="K36" s="93"/>
      <c r="L36" s="102">
        <f t="shared" si="1"/>
        <v>0</v>
      </c>
      <c r="M36" s="87">
        <f t="shared" si="1"/>
        <v>0</v>
      </c>
    </row>
    <row r="37" spans="1:13" ht="37.5" customHeight="1" x14ac:dyDescent="0.25">
      <c r="A37" s="43" t="s">
        <v>29</v>
      </c>
      <c r="B37" s="14" t="s">
        <v>45</v>
      </c>
      <c r="C37" s="30" t="s">
        <v>82</v>
      </c>
      <c r="D37" s="3" t="s">
        <v>23</v>
      </c>
      <c r="E37" s="23">
        <v>300</v>
      </c>
      <c r="F37" s="18" t="s">
        <v>49</v>
      </c>
      <c r="G37" s="22">
        <v>0</v>
      </c>
      <c r="H37" s="23">
        <v>201</v>
      </c>
      <c r="I37" s="23">
        <v>0</v>
      </c>
      <c r="J37" s="81">
        <v>0</v>
      </c>
      <c r="K37" s="94">
        <v>201</v>
      </c>
      <c r="L37" s="102">
        <f t="shared" si="1"/>
        <v>211.05</v>
      </c>
      <c r="M37" s="105">
        <f t="shared" si="1"/>
        <v>221.60250000000002</v>
      </c>
    </row>
    <row r="38" spans="1:13" ht="26.25" customHeight="1" x14ac:dyDescent="0.25">
      <c r="A38" s="43" t="s">
        <v>31</v>
      </c>
      <c r="B38" s="14" t="s">
        <v>67</v>
      </c>
      <c r="C38" s="30" t="s">
        <v>82</v>
      </c>
      <c r="D38" s="3" t="s">
        <v>66</v>
      </c>
      <c r="E38" s="23">
        <v>200</v>
      </c>
      <c r="F38" s="18" t="s">
        <v>47</v>
      </c>
      <c r="G38" s="22">
        <v>0</v>
      </c>
      <c r="H38" s="41">
        <v>50</v>
      </c>
      <c r="I38" s="41">
        <v>0</v>
      </c>
      <c r="J38" s="82">
        <v>0</v>
      </c>
      <c r="K38" s="95">
        <f>SUM(G38:J38)</f>
        <v>50</v>
      </c>
      <c r="L38" s="102">
        <f t="shared" si="1"/>
        <v>52.5</v>
      </c>
      <c r="M38" s="87">
        <f t="shared" si="1"/>
        <v>55.125</v>
      </c>
    </row>
    <row r="39" spans="1:13" ht="32.25" customHeight="1" x14ac:dyDescent="0.25">
      <c r="A39" s="43" t="s">
        <v>65</v>
      </c>
      <c r="B39" s="14" t="s">
        <v>64</v>
      </c>
      <c r="C39" s="30" t="s">
        <v>82</v>
      </c>
      <c r="D39" s="3" t="s">
        <v>63</v>
      </c>
      <c r="E39" s="4">
        <v>225</v>
      </c>
      <c r="F39" s="18" t="s">
        <v>47</v>
      </c>
      <c r="G39" s="15">
        <v>0</v>
      </c>
      <c r="H39" s="23">
        <v>0</v>
      </c>
      <c r="I39" s="23">
        <v>450</v>
      </c>
      <c r="J39" s="81">
        <v>0</v>
      </c>
      <c r="K39" s="94">
        <f>SUM(G39,H39,I39,J39)</f>
        <v>450</v>
      </c>
      <c r="L39" s="102">
        <f t="shared" si="1"/>
        <v>472.5</v>
      </c>
      <c r="M39" s="87">
        <f t="shared" si="1"/>
        <v>496.125</v>
      </c>
    </row>
    <row r="40" spans="1:13" ht="0.75" customHeight="1" x14ac:dyDescent="0.25">
      <c r="A40" s="43"/>
      <c r="B40" s="14"/>
      <c r="C40" s="17"/>
      <c r="D40" s="3"/>
      <c r="E40" s="4"/>
      <c r="F40" s="18"/>
      <c r="G40" s="15"/>
      <c r="H40" s="23"/>
      <c r="I40" s="23"/>
      <c r="J40" s="81"/>
      <c r="K40" s="96"/>
      <c r="L40" s="102"/>
      <c r="M40" s="87"/>
    </row>
    <row r="41" spans="1:13" ht="36.75" hidden="1" customHeight="1" x14ac:dyDescent="0.25">
      <c r="A41" s="42" t="s">
        <v>19</v>
      </c>
      <c r="B41" s="12"/>
      <c r="C41" s="20"/>
      <c r="D41" s="2"/>
      <c r="E41" s="5"/>
      <c r="F41" s="18"/>
      <c r="G41" s="15"/>
      <c r="H41" s="23"/>
      <c r="I41" s="23"/>
      <c r="J41" s="81"/>
      <c r="K41" s="96"/>
      <c r="L41" s="102"/>
      <c r="M41" s="87"/>
    </row>
    <row r="42" spans="1:13" ht="28.5" customHeight="1" thickBot="1" x14ac:dyDescent="0.3">
      <c r="A42" s="42"/>
      <c r="B42" s="26" t="s">
        <v>16</v>
      </c>
      <c r="C42" s="148" t="s">
        <v>82</v>
      </c>
      <c r="D42" s="7"/>
      <c r="E42" s="8"/>
      <c r="F42" s="9"/>
      <c r="G42" s="38">
        <f>SUM(G31,G34,G35,G36,G37,G39)</f>
        <v>843.66499999999996</v>
      </c>
      <c r="H42" s="37">
        <f>SUM(H31,H34,H35,H37,H38,H39)</f>
        <v>384.66499999999996</v>
      </c>
      <c r="I42" s="15">
        <f>SUM(I31,I34,I35,I37,I39)</f>
        <v>583.66499999999996</v>
      </c>
      <c r="J42" s="80">
        <f>SUM(J31,J34,J35,J37)</f>
        <v>133.66499999999999</v>
      </c>
      <c r="K42" s="97">
        <f>SUM(K31,K34,K35,K37,K38,K39)</f>
        <v>1945.6599999999999</v>
      </c>
      <c r="L42" s="108">
        <f>SUM(L31,L34,L35,L37,L38,L39)</f>
        <v>2042.943</v>
      </c>
      <c r="M42" s="105">
        <f>SUM(M31,M34,M35,M37,M38,M39)</f>
        <v>2145.09015</v>
      </c>
    </row>
    <row r="43" spans="1:13" ht="24.75" hidden="1" customHeight="1" x14ac:dyDescent="0.25">
      <c r="A43" s="42"/>
      <c r="B43" s="27" t="s">
        <v>16</v>
      </c>
      <c r="C43" s="25" t="s">
        <v>33</v>
      </c>
      <c r="D43" s="11"/>
      <c r="E43" s="10"/>
      <c r="F43" s="9"/>
      <c r="G43" s="39">
        <f>SUM(G33)</f>
        <v>0</v>
      </c>
      <c r="H43" s="23"/>
      <c r="I43" s="23"/>
      <c r="J43" s="81"/>
      <c r="K43" s="96"/>
      <c r="L43" s="102"/>
      <c r="M43" s="105"/>
    </row>
    <row r="44" spans="1:13" ht="24.75" hidden="1" customHeight="1" x14ac:dyDescent="0.25">
      <c r="A44" s="46"/>
      <c r="B44" s="47" t="s">
        <v>16</v>
      </c>
      <c r="C44" s="48" t="s">
        <v>34</v>
      </c>
      <c r="D44" s="49"/>
      <c r="E44" s="50"/>
      <c r="F44" s="51"/>
      <c r="G44" s="52"/>
      <c r="H44" s="53"/>
      <c r="I44" s="53"/>
      <c r="J44" s="83"/>
      <c r="K44" s="98"/>
      <c r="L44" s="103"/>
      <c r="M44" s="106"/>
    </row>
    <row r="45" spans="1:13" ht="27" customHeight="1" thickBot="1" x14ac:dyDescent="0.3">
      <c r="A45" s="54"/>
      <c r="B45" s="55" t="s">
        <v>10</v>
      </c>
      <c r="C45" s="56"/>
      <c r="D45" s="56"/>
      <c r="E45" s="57">
        <f>E31+E34+E35+E38+E39</f>
        <v>1010</v>
      </c>
      <c r="F45" s="58" t="s">
        <v>47</v>
      </c>
      <c r="G45" s="59">
        <f>SUM(G42,G43)</f>
        <v>843.66499999999996</v>
      </c>
      <c r="H45" s="60">
        <f t="shared" ref="H45:M45" si="2">SUM(H42)</f>
        <v>384.66499999999996</v>
      </c>
      <c r="I45" s="61">
        <f t="shared" si="2"/>
        <v>583.66499999999996</v>
      </c>
      <c r="J45" s="84">
        <f t="shared" si="2"/>
        <v>133.66499999999999</v>
      </c>
      <c r="K45" s="99">
        <f t="shared" si="2"/>
        <v>1945.6599999999999</v>
      </c>
      <c r="L45" s="104">
        <f t="shared" si="2"/>
        <v>2042.943</v>
      </c>
      <c r="M45" s="107">
        <f t="shared" si="2"/>
        <v>2145.09015</v>
      </c>
    </row>
    <row r="46" spans="1:13" ht="7.5" customHeight="1" x14ac:dyDescent="0.25">
      <c r="A46" s="1"/>
      <c r="B46" s="1"/>
      <c r="C46" s="1"/>
      <c r="D46" s="1"/>
      <c r="E46" s="1"/>
      <c r="F46" s="1"/>
      <c r="G46" s="1"/>
    </row>
    <row r="47" spans="1:13" ht="15.75" x14ac:dyDescent="0.25">
      <c r="A47" s="19" t="s">
        <v>32</v>
      </c>
      <c r="B47" s="19"/>
      <c r="C47" s="19"/>
      <c r="D47" s="19"/>
      <c r="E47" s="19"/>
      <c r="F47" s="19"/>
      <c r="G47" s="19"/>
    </row>
    <row r="49" spans="10:10" x14ac:dyDescent="0.25">
      <c r="J49" s="40"/>
    </row>
  </sheetData>
  <mergeCells count="49">
    <mergeCell ref="G25:J25"/>
    <mergeCell ref="K25:K26"/>
    <mergeCell ref="L25:L28"/>
    <mergeCell ref="M25:M28"/>
    <mergeCell ref="A25:A27"/>
    <mergeCell ref="B25:B27"/>
    <mergeCell ref="C25:C27"/>
    <mergeCell ref="D25:D27"/>
    <mergeCell ref="E25:E27"/>
    <mergeCell ref="F25:F27"/>
    <mergeCell ref="A24:M24"/>
    <mergeCell ref="A22:B22"/>
    <mergeCell ref="C19:D19"/>
    <mergeCell ref="C20:D20"/>
    <mergeCell ref="C21:D21"/>
    <mergeCell ref="C23:M23"/>
    <mergeCell ref="C22:M22"/>
    <mergeCell ref="C7:M7"/>
    <mergeCell ref="C8:M8"/>
    <mergeCell ref="C9:M9"/>
    <mergeCell ref="C10:M10"/>
    <mergeCell ref="A23:B23"/>
    <mergeCell ref="A10:B10"/>
    <mergeCell ref="A8:B8"/>
    <mergeCell ref="C18:G18"/>
    <mergeCell ref="C13:G13"/>
    <mergeCell ref="A11:B18"/>
    <mergeCell ref="C11:G11"/>
    <mergeCell ref="C12:G12"/>
    <mergeCell ref="C14:G14"/>
    <mergeCell ref="C15:G15"/>
    <mergeCell ref="C16:G16"/>
    <mergeCell ref="C17:G17"/>
    <mergeCell ref="H1:M1"/>
    <mergeCell ref="C1:G1"/>
    <mergeCell ref="A19:B21"/>
    <mergeCell ref="E19:M19"/>
    <mergeCell ref="E20:M20"/>
    <mergeCell ref="E21:M21"/>
    <mergeCell ref="A2:M2"/>
    <mergeCell ref="A3:M3"/>
    <mergeCell ref="C4:M4"/>
    <mergeCell ref="C5:M5"/>
    <mergeCell ref="C6:M6"/>
    <mergeCell ref="A5:B5"/>
    <mergeCell ref="A4:B4"/>
    <mergeCell ref="A9:B9"/>
    <mergeCell ref="A6:B6"/>
    <mergeCell ref="A7:B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2022-11-15T13:30:24Z</dcterms:modified>
</cp:coreProperties>
</file>